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J:\My Drive\Audit\FY2021 Annual Financial Audit\"/>
    </mc:Choice>
  </mc:AlternateContent>
  <xr:revisionPtr revIDLastSave="0" documentId="8_{F1285719-9928-40E0-8B30-138B7743E35F}" xr6:coauthVersionLast="47" xr6:coauthVersionMax="47" xr10:uidLastSave="{00000000-0000-0000-0000-000000000000}"/>
  <bookViews>
    <workbookView xWindow="2340" yWindow="1110" windowWidth="14400" windowHeight="15090"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3" l="1"/>
  <c r="D43" i="3" s="1"/>
  <c r="E41" i="3"/>
  <c r="E43" i="3" s="1"/>
  <c r="F41" i="3"/>
  <c r="F43" i="3" s="1"/>
  <c r="G41" i="3"/>
  <c r="G43" i="3" s="1"/>
  <c r="H41" i="3"/>
  <c r="H43" i="3" s="1"/>
  <c r="I41" i="3"/>
  <c r="I43" i="3" s="1"/>
  <c r="J41" i="3"/>
  <c r="J43" i="3" s="1"/>
  <c r="K41" i="3"/>
  <c r="K43" i="3" s="1"/>
  <c r="C41" i="3"/>
  <c r="C43" i="3" s="1"/>
  <c r="H45" i="11" l="1"/>
  <c r="H47" i="11" s="1"/>
  <c r="B7" i="13" l="1"/>
  <c r="B6" i="13"/>
  <c r="A6" i="18" l="1"/>
  <c r="A5" i="18"/>
  <c r="H44" i="11" l="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K22" i="22" l="1"/>
  <c r="F22" i="22"/>
  <c r="G22" i="22"/>
  <c r="E22" i="22"/>
  <c r="G13" i="22"/>
  <c r="E23" i="22"/>
  <c r="E27" i="22" s="1"/>
  <c r="E30" i="22" s="1"/>
  <c r="G23" i="16" s="1"/>
  <c r="D13" i="22"/>
  <c r="F23" i="22"/>
  <c r="F27" i="22" s="1"/>
  <c r="F30" i="22" s="1"/>
  <c r="H23" i="16" s="1"/>
  <c r="E13" i="22"/>
  <c r="F13" i="22"/>
  <c r="G23" i="22"/>
  <c r="G27" i="22" s="1"/>
  <c r="G30" i="22" s="1"/>
  <c r="I23" i="16" s="1"/>
  <c r="H13" i="22"/>
  <c r="I23" i="22"/>
  <c r="I27" i="22" s="1"/>
  <c r="I30" i="22" s="1"/>
  <c r="K23" i="16" s="1"/>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Joint Agreements do not report 9-month ADA.  </t>
        </r>
      </text>
    </comment>
    <comment ref="G22" authorId="1" shapeId="0" xr:uid="{00000000-0006-0000-0000-000003000000}">
      <text>
        <r>
          <rPr>
            <b/>
            <sz val="9"/>
            <color indexed="81"/>
            <rFont val="Tahoma"/>
            <family val="2"/>
          </rPr>
          <t xml:space="preserve">A substitute teacher does not qualify as a certificated employee unless they hold a certificate/license to teach.  A substitute teacher license does not qualify as certificate/license to teach.  </t>
        </r>
        <r>
          <rPr>
            <sz val="9"/>
            <color indexed="81"/>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"2020-2021":  https://www.isbe.net/Pages/Fall-Enrollment-Counts.aspx</t>
        </r>
        <r>
          <rPr>
            <sz val="8"/>
            <color indexed="81"/>
            <rFont val="Tahoma"/>
            <family val="2"/>
          </rPr>
          <t xml:space="preserve"> 
</t>
        </r>
        <r>
          <rPr>
            <b/>
            <sz val="8"/>
            <color indexed="81"/>
            <rFont val="Tahoma"/>
            <family val="2"/>
          </rPr>
          <t xml:space="preserve">
Joint agreements MUST report enrollment if they work directly with student instruction.</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 ref="F46" authorId="1" shapeId="0" xr:uid="{00000000-0006-0000-0000-000007000000}">
      <text>
        <r>
          <rPr>
            <sz val="9"/>
            <color indexed="81"/>
            <rFont val="Tahoma"/>
            <family val="2"/>
          </rPr>
          <t xml:space="preserve">If applicable, school districts/joint agreements must complete Long-Term Debt Outstanding.  If it is not applicable, enter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<sst xmlns="http://schemas.openxmlformats.org/spreadsheetml/2006/main" count="2237" uniqueCount="2039">
  <si>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</si>
  <si>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</si>
  <si>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</si>
  <si>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</si>
  <si>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</si>
  <si>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</si>
  <si>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</si>
  <si>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</si>
  <si>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</si>
  <si>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</si>
  <si>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</si>
  <si>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</si>
  <si>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</si>
  <si>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</si>
  <si>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</si>
  <si>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</si>
  <si>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</si>
  <si>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</si>
  <si>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</si>
  <si>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</si>
  <si>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</si>
  <si>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</si>
  <si>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</si>
  <si>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</si>
  <si>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</si>
  <si>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</si>
  <si>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</si>
  <si>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</si>
  <si>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</si>
  <si>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</si>
  <si>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</si>
  <si>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</si>
  <si>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</si>
  <si>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</si>
  <si>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</si>
  <si>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</si>
  <si>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</si>
  <si>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</si>
  <si>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</si>
  <si>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</si>
  <si>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</si>
  <si>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</si>
  <si>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</si>
  <si>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</si>
  <si>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</si>
  <si>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</si>
  <si>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</si>
  <si>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</si>
  <si>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</si>
  <si>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</si>
  <si>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</si>
  <si>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</si>
  <si>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</si>
  <si>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</si>
  <si>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</si>
  <si>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</si>
  <si>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</si>
  <si>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</si>
  <si>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</si>
  <si>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</si>
  <si>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</si>
  <si>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</si>
  <si>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</si>
  <si>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</si>
  <si>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</si>
  <si>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</si>
  <si>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</si>
  <si>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</si>
  <si>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</si>
  <si>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</si>
  <si>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</si>
  <si>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</si>
  <si>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</si>
  <si>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</si>
  <si>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</si>
  <si>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</si>
  <si>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</si>
  <si>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</si>
  <si>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</si>
  <si>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</si>
  <si>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</si>
  <si>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</si>
  <si>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</si>
  <si>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</si>
  <si>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</si>
  <si>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</si>
  <si>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</si>
  <si>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</si>
  <si>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</si>
  <si>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</si>
  <si>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</si>
  <si>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</si>
  <si>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</si>
  <si>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</si>
  <si>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</si>
  <si>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</si>
  <si>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</si>
  <si>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</si>
  <si>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</si>
  <si>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</si>
  <si>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district/jointagreement administrative office for public inspection.</t>
  </si>
  <si>
    <t>This listing must be retained within your district/joint agreement</t>
  </si>
  <si>
    <t>administrative office for public inspection.</t>
  </si>
  <si>
    <t xml:space="preserve">administrative office for public inspection. </t>
  </si>
  <si>
    <t>and retained within the district/joint agreement</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</si>
  <si>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</si>
  <si>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</si>
  <si>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</si>
  <si>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</si>
  <si>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</si>
  <si>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</si>
  <si>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</si>
  <si>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</si>
  <si>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</si>
  <si>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</si>
  <si>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</si>
  <si>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</si>
  <si>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</si>
  <si>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</si>
  <si>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</si>
  <si>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</si>
  <si>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</si>
  <si>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</si>
  <si>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</si>
  <si>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</si>
  <si>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</si>
  <si>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</si>
  <si>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</si>
  <si>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</si>
  <si>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</si>
  <si>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</si>
  <si>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</si>
  <si>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</si>
  <si>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</si>
  <si>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</si>
  <si>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</si>
  <si>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</si>
  <si>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</si>
  <si>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</si>
  <si>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</si>
  <si>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</si>
  <si>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</si>
  <si>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</si>
  <si>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</si>
  <si>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</si>
  <si>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</si>
  <si>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</si>
  <si>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</si>
  <si>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</si>
  <si>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</si>
  <si>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</si>
  <si>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</si>
  <si>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</si>
  <si>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</si>
  <si>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</si>
  <si>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</si>
  <si>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</si>
  <si>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</si>
  <si>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</si>
  <si>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</si>
  <si>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</si>
  <si>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</si>
  <si>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</si>
  <si>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</si>
  <si>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</si>
  <si>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</si>
  <si>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</si>
  <si>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</si>
  <si>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</si>
  <si>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</si>
  <si>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</si>
  <si>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</si>
  <si>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</si>
  <si>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ILLINOIS STATE BOARD OF EDUCATION</t>
  </si>
  <si>
    <t>School Business Services</t>
  </si>
  <si>
    <t>(217)785-8779</t>
  </si>
  <si>
    <t xml:space="preserve">NAME OF NEWSPAPER  WHERE PUBLISHED:  </t>
  </si>
  <si>
    <t>TOTAL LONG-TERM DEBT ALLOWED</t>
  </si>
  <si>
    <t>PERCENT OF LONG-TERM DEBT OBLIGATED CURRENTLY</t>
  </si>
  <si>
    <t>(Enter Number Above)</t>
  </si>
  <si>
    <t>(Enter $ Amount Above)</t>
  </si>
  <si>
    <t>GROSS PAYMENT FOR NON-CERTIFIED PERSONNEL</t>
  </si>
  <si>
    <t>YES</t>
  </si>
  <si>
    <t>INSTRUCTIONS:  Double click attached document "Contracts Exceeding $25,000 Guidance" (pdf) below for additional guidance and definitions.</t>
  </si>
  <si>
    <t>ISBE 50-37 (05/2021)</t>
  </si>
  <si>
    <t>TOTAL LONG-TERM DEBT OUTSTANDING AS OF June 30, 2021</t>
  </si>
  <si>
    <t>AS OF JUNE 30, 2021</t>
  </si>
  <si>
    <t>AND CHANGES IN FUND BALANCE - FOR YEAR ENDING JUNE 30, 2021</t>
  </si>
  <si>
    <t>Beginning Fund Balances - July 1, 2020</t>
  </si>
  <si>
    <t>Ending Fund Balances June 30, 2021</t>
  </si>
  <si>
    <t>ANNUAL STATEMENT OF AFFAIRS SUMMARY FOR FISCAL YEAR ENDING JUNE 30, 2021</t>
  </si>
  <si>
    <t>Copies of the detailed Annual Statement of Affairs for the Fiscal Year Ending June 30, 2021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</si>
  <si>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2021</t>
    </r>
    <r>
      <rPr>
        <sz val="8"/>
        <rFont val="Arial"/>
        <family val="2"/>
      </rPr>
      <t xml:space="preserve">, will be posted on the Illinois State Board of Education's website@ </t>
    </r>
    <r>
      <rPr>
        <b/>
        <sz val="8"/>
        <rFont val="Arial"/>
        <family val="2"/>
      </rPr>
      <t>www.isbe.net.</t>
    </r>
  </si>
  <si>
    <t>Statement of Operations as of June 30, 2021</t>
  </si>
  <si>
    <t>REPORT ON CONTRACTS EXCEEDING $25,000 AWARDED DURING FY2021</t>
  </si>
  <si>
    <r>
      <t>ITEM 1. –</t>
    </r>
    <r>
      <rPr>
        <sz val="10"/>
        <color indexed="8"/>
        <rFont val="Arial"/>
        <family val="2"/>
      </rPr>
      <t xml:space="preserve"> Count only contracts where the consideration exceeds $25,000 over the life of the contract and that were awarded during FY2021 and record the number below in the space provided. Do not include: (1) multi-year contracts awarded prior to FY2021;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</si>
  <si>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FY2021 to minority, female, disabled or local contractors and record the number below in the space provided. Do not include: (1) multi-year contracts awarded prior to FY2021; (2) collective bargaining agreements with district employee groups; and (3) personal services contracts with individual district employees.</t>
    </r>
  </si>
  <si>
    <t>This Excel workbook must be sent to ISBE</t>
  </si>
  <si>
    <t xml:space="preserve">Note:  Submit the “Annual Statement of Affairs” to ISBE in the Excel workbook without removing sheets to avoid problematic issues when separating the worksheets.  </t>
  </si>
  <si>
    <t>Joint Agreement</t>
  </si>
  <si>
    <t xml:space="preserve">* This tab should match the amounts in the Annual Financial Report (AFR) on the "Acct Summary" tab </t>
  </si>
  <si>
    <t>GROSS PAYMENT FOR CERTIFIED PERSONNEL</t>
  </si>
  <si>
    <t xml:space="preserve">Annual Statement of Affairs Instructions </t>
  </si>
  <si>
    <t>Joint agreements MUST report enrollment if they work directly with student instruction.</t>
  </si>
  <si>
    <t xml:space="preserve">Change in cash position </t>
  </si>
  <si>
    <t xml:space="preserve">Fiscal Year 21 -Cash and Investments </t>
  </si>
  <si>
    <t>Fiscal Year 20 -Cash and Investments*</t>
  </si>
  <si>
    <t>*If there are no contracts of this nature, please enter "0" in box to the right.</t>
  </si>
  <si>
    <t xml:space="preserve">Please check box to the right if school district/joint agreement does not have any contracts exceeding $25,000. </t>
  </si>
  <si>
    <t>The schedule below (Items 1-4) must be completed for contracts exceeding $25,000.</t>
  </si>
  <si>
    <t xml:space="preserve">* Above should match the amounts in the Annual Financial Report (AFR) on the "Assets-Liab" tab </t>
  </si>
  <si>
    <t xml:space="preserve">*The prior year cash and investments can be found on prior year Annual Financial Report (AFR) on the "Assets/Liab" tab.  </t>
  </si>
  <si>
    <t>This listing must be sent to ISBE and retained within your</t>
  </si>
  <si>
    <t>SPECIAL (Special Ed or other enrollment not included on lines 29-38)</t>
  </si>
  <si>
    <t>SPECIAL (Special Ed or other enrollment not included on lines 41-44)</t>
  </si>
  <si>
    <t>Northfield Township HSD 225</t>
  </si>
  <si>
    <t>x</t>
  </si>
  <si>
    <t>3801 W Lake Avenue Glenview, IL 60026</t>
  </si>
  <si>
    <t>Cook</t>
  </si>
  <si>
    <t>05-016-2250-17</t>
  </si>
  <si>
    <t>Glenview Announcements &amp; Northbrook Star</t>
  </si>
  <si>
    <t>3801 W. Lake Avenue, Glenview, IL 60026</t>
  </si>
  <si>
    <t>847-998-6100</t>
  </si>
  <si>
    <t>8:00 am to 4:00 pm</t>
  </si>
  <si>
    <t>Anderson, Christopher G</t>
  </si>
  <si>
    <t>Barton, Claudia</t>
  </si>
  <si>
    <t>Berg, Cynthia L</t>
  </si>
  <si>
    <t>Birg, Rebecca</t>
  </si>
  <si>
    <t>Bluestein, Aaron Blaz</t>
  </si>
  <si>
    <t>Brase, Noah</t>
  </si>
  <si>
    <t>Braun, Robert I</t>
  </si>
  <si>
    <t>Brown, Carolyn</t>
  </si>
  <si>
    <t>Burak, Edward</t>
  </si>
  <si>
    <t>Cheslock, Lisa</t>
  </si>
  <si>
    <t>Colsen, Roland A</t>
  </si>
  <si>
    <t>Como, Angela M</t>
  </si>
  <si>
    <t>Danos, Maria</t>
  </si>
  <si>
    <t>Dicker, Deborah K</t>
  </si>
  <si>
    <t>Downer IV, Samuel Whitney</t>
  </si>
  <si>
    <t>Ehrenberg, Lloyd M.</t>
  </si>
  <si>
    <t>Faron, Melissa</t>
  </si>
  <si>
    <t>Feiereisel, Ronald</t>
  </si>
  <si>
    <t>Fiskow, Laura M</t>
  </si>
  <si>
    <t>Flores, Marcos N</t>
  </si>
  <si>
    <t>Foss, Victoria I</t>
  </si>
  <si>
    <t>Franks, Zachery</t>
  </si>
  <si>
    <t>Gibbs, Johann C</t>
  </si>
  <si>
    <t>Gutheim, Samantha</t>
  </si>
  <si>
    <t>Haggis, George A</t>
  </si>
  <si>
    <t>Hardin, Adam</t>
  </si>
  <si>
    <t>Harris, Mark</t>
  </si>
  <si>
    <t>Harrison, Susan</t>
  </si>
  <si>
    <t>Herst, Alana</t>
  </si>
  <si>
    <t>Ishkhan, Lena R</t>
  </si>
  <si>
    <t>Jakupovic, Emin</t>
  </si>
  <si>
    <t>Johnson, William J</t>
  </si>
  <si>
    <t>Keeline, Katherine</t>
  </si>
  <si>
    <t>Kim, Gayoung</t>
  </si>
  <si>
    <t>Kirby, Bradley</t>
  </si>
  <si>
    <t>Kirby, William N</t>
  </si>
  <si>
    <t>Levin, Zachary</t>
  </si>
  <si>
    <t>Lin, Shin-Shin</t>
  </si>
  <si>
    <t>McLain, Kathleen R</t>
  </si>
  <si>
    <t>Meinke, Andrea</t>
  </si>
  <si>
    <t>Mittelbrun, Morgan Colleen</t>
  </si>
  <si>
    <t>Moretti, Luke J</t>
  </si>
  <si>
    <t>Morgan, Laura</t>
  </si>
  <si>
    <t>Nottoli, Jacob Ryan</t>
  </si>
  <si>
    <t>Park, Sehyun</t>
  </si>
  <si>
    <t>Pittman, Kim M</t>
  </si>
  <si>
    <t>Podjasek, Jeffrey</t>
  </si>
  <si>
    <t>Rammel, John</t>
  </si>
  <si>
    <t>Rosenblat, Andrew</t>
  </si>
  <si>
    <t>Roumeliotis, Vasiliki</t>
  </si>
  <si>
    <t>Rubert, Joan N</t>
  </si>
  <si>
    <t>Sandler, Judith K</t>
  </si>
  <si>
    <t>Stair, Sharon</t>
  </si>
  <si>
    <t>Theboul, Orna</t>
  </si>
  <si>
    <t>Tucker, Brandon Tyler</t>
  </si>
  <si>
    <t>Watson, Sheila</t>
  </si>
  <si>
    <t>Butler, Mary Kathleen</t>
  </si>
  <si>
    <t>Isturis, Omega Jay</t>
  </si>
  <si>
    <t>Kerr, Kenneth E</t>
  </si>
  <si>
    <t>Laackman, Dale</t>
  </si>
  <si>
    <t>Mills, Courtney</t>
  </si>
  <si>
    <t>O'Brien, Kaitlyn N</t>
  </si>
  <si>
    <t>Paradiso-Michau, Michael</t>
  </si>
  <si>
    <t>Siegel, Eric</t>
  </si>
  <si>
    <t>Abraham, Namitha</t>
  </si>
  <si>
    <t>Biscotakis, Georgia</t>
  </si>
  <si>
    <t>Drews, Claire</t>
  </si>
  <si>
    <t>Emmert, Lauren E</t>
  </si>
  <si>
    <t>Karzen, Kimberly G</t>
  </si>
  <si>
    <t>Knight, John R</t>
  </si>
  <si>
    <t>Lialios, Aimiliane Emilie</t>
  </si>
  <si>
    <t>Odicho, Ramina</t>
  </si>
  <si>
    <t>Pritzker, Jessica O</t>
  </si>
  <si>
    <t>Stickels, Nancy</t>
  </si>
  <si>
    <t>Temple, Maureen N</t>
  </si>
  <si>
    <t>Wool, Aimee L</t>
  </si>
  <si>
    <t>Albert, Stephanie C</t>
  </si>
  <si>
    <t>Allen, Jessica</t>
  </si>
  <si>
    <t>Ascencio, Blanca E</t>
  </si>
  <si>
    <t>Baker, Lauren M</t>
  </si>
  <si>
    <t>Balaskas, Dimitra</t>
  </si>
  <si>
    <t>Berlin, Deborah A</t>
  </si>
  <si>
    <t>Blanchard, Jaqueline D</t>
  </si>
  <si>
    <t>Borisova, Svetlana V</t>
  </si>
  <si>
    <t>Boron, Brian Z</t>
  </si>
  <si>
    <t>Bourke, Matthew</t>
  </si>
  <si>
    <t>Brandt, Sean M</t>
  </si>
  <si>
    <t>Bruno, Joseph M</t>
  </si>
  <si>
    <t>Budny, Kaitlin F</t>
  </si>
  <si>
    <t>Carranza, Lauren A</t>
  </si>
  <si>
    <t>Carroll, Lauren E</t>
  </si>
  <si>
    <t>Castelli, Paul R</t>
  </si>
  <si>
    <t>Chilver, Kelly Marie</t>
  </si>
  <si>
    <t>Collins, Nicole G</t>
  </si>
  <si>
    <t>Croak, Laura D</t>
  </si>
  <si>
    <t>Dahari, Dorit</t>
  </si>
  <si>
    <t>Davis, Sarah E</t>
  </si>
  <si>
    <t>DiCristofano, Antonio P</t>
  </si>
  <si>
    <t>Duran, Maria Paula</t>
  </si>
  <si>
    <t>Elgass, Laura Jane</t>
  </si>
  <si>
    <t>Endre, Kristin A</t>
  </si>
  <si>
    <t>Esmits, Jennifer M</t>
  </si>
  <si>
    <t>Farekas, Sari N</t>
  </si>
  <si>
    <t>Garbe, David W</t>
  </si>
  <si>
    <t>Gillani, Riaz</t>
  </si>
  <si>
    <t>Grimaldi IV, John</t>
  </si>
  <si>
    <t>Hanson, Larissa A</t>
  </si>
  <si>
    <t>Hinz, Emily Jeanne</t>
  </si>
  <si>
    <t>Houmpavlis, Konstantena</t>
  </si>
  <si>
    <t>Jun, Sunah</t>
  </si>
  <si>
    <t>Jund, Stephanie F</t>
  </si>
  <si>
    <t>Klimkowski, Amy Megan</t>
  </si>
  <si>
    <t>Klimkowski, Brad M</t>
  </si>
  <si>
    <t>Krzyzak, Eryk</t>
  </si>
  <si>
    <t>Kucharski, Thomas E</t>
  </si>
  <si>
    <t>Kudert, Grant M</t>
  </si>
  <si>
    <t>Laker, Kerry Ann</t>
  </si>
  <si>
    <t>Larsen, Matthew Christian</t>
  </si>
  <si>
    <t>Leff, Jessica</t>
  </si>
  <si>
    <t>Maskin, Leah S</t>
  </si>
  <si>
    <t>McBride, Erin D</t>
  </si>
  <si>
    <t>McKenzie, Alexandra L</t>
  </si>
  <si>
    <t>Meyer, Kristin D</t>
  </si>
  <si>
    <t>Mills, Monica S</t>
  </si>
  <si>
    <t>Moritz, Amanda M</t>
  </si>
  <si>
    <t>Moskaites, Brighid O</t>
  </si>
  <si>
    <t>O'Dwyer, Catherine C</t>
  </si>
  <si>
    <t>Oziminski, Kelley D</t>
  </si>
  <si>
    <t>Pearson, Melissa A</t>
  </si>
  <si>
    <t>Petrey, Brianne E</t>
  </si>
  <si>
    <t>Puppala, Aparna V</t>
  </si>
  <si>
    <t>Quigley, Gwen Lai Sook Mai</t>
  </si>
  <si>
    <t>Reimer, Kelly P</t>
  </si>
  <si>
    <t>Rodriguez, Jillian L H</t>
  </si>
  <si>
    <t>Romito, Anthony R</t>
  </si>
  <si>
    <t>Rose, Christina M</t>
  </si>
  <si>
    <t>Sachs, Karly R</t>
  </si>
  <si>
    <t>Scherr, Nicole L</t>
  </si>
  <si>
    <t>Schneider, Kristin Emily</t>
  </si>
  <si>
    <t>Shyman, Elana</t>
  </si>
  <si>
    <t>Sisler, Jesse M</t>
  </si>
  <si>
    <t>Smigiel, Lindsay R</t>
  </si>
  <si>
    <t>Spigelman, Sarah</t>
  </si>
  <si>
    <t>Stec, Katherine E</t>
  </si>
  <si>
    <t>Stein, Deborah L</t>
  </si>
  <si>
    <t>Steinberg, Michelle C</t>
  </si>
  <si>
    <t>Stoczanyn, Kathryn M</t>
  </si>
  <si>
    <t>Suarez, Barbara</t>
  </si>
  <si>
    <t>Sullivan, Thea J</t>
  </si>
  <si>
    <t>Szczur, Natalie J</t>
  </si>
  <si>
    <t>Tenuta, Victoria M.</t>
  </si>
  <si>
    <t>Toth, Renate M</t>
  </si>
  <si>
    <t>Whalen, Brian E</t>
  </si>
  <si>
    <t>Wittenstrom, Rebecka A</t>
  </si>
  <si>
    <t>Adamji, David</t>
  </si>
  <si>
    <t>Ahlgrim, Meghan E</t>
  </si>
  <si>
    <t>Albandia, Christopher</t>
  </si>
  <si>
    <t>Andrews, Chiara</t>
  </si>
  <si>
    <t>Arnett, Jennifer</t>
  </si>
  <si>
    <t>Bachmann, James M</t>
  </si>
  <si>
    <t>Bailey, Stephanie E</t>
  </si>
  <si>
    <t>Ball-Ryan, Andrea R</t>
  </si>
  <si>
    <t>Basford, Stefanie M</t>
  </si>
  <si>
    <t>Bauer, Christina</t>
  </si>
  <si>
    <t>Bauman, Mark</t>
  </si>
  <si>
    <t>Baxmeyer, Alexandra</t>
  </si>
  <si>
    <t>Bean, Ronald E</t>
  </si>
  <si>
    <t>Benca, Julie</t>
  </si>
  <si>
    <t>Benson, Bradley</t>
  </si>
  <si>
    <t>Bentley, Jennifer Lynn</t>
  </si>
  <si>
    <t>Berg, Jason D</t>
  </si>
  <si>
    <t>Berg, Robert J</t>
  </si>
  <si>
    <t>Berkley, Steven A</t>
  </si>
  <si>
    <t>Berkson, David A</t>
  </si>
  <si>
    <t>Berman, Lindsey I</t>
  </si>
  <si>
    <t>Bertke, Matthew I</t>
  </si>
  <si>
    <t>Blix, John T</t>
  </si>
  <si>
    <t>Block, Leanne Kuhlman</t>
  </si>
  <si>
    <t>Boehmer, Dana K</t>
  </si>
  <si>
    <t>Bolf, Kara</t>
  </si>
  <si>
    <t>Bolf, Steven</t>
  </si>
  <si>
    <t>Bonner, Lauren</t>
  </si>
  <si>
    <t>Bowen, Esther E</t>
  </si>
  <si>
    <t>Boyle, David</t>
  </si>
  <si>
    <t>Bozacki-Rae, Joyce</t>
  </si>
  <si>
    <t>Braude, Damien Benjamin</t>
  </si>
  <si>
    <t>Brescia, Meghan A</t>
  </si>
  <si>
    <t>Bretag, Ryan Scot</t>
  </si>
  <si>
    <t>Briggs, Daniel N</t>
  </si>
  <si>
    <t>Broeker, Timothy</t>
  </si>
  <si>
    <t>Brosnan, Kathleen C</t>
  </si>
  <si>
    <t>Brosnan, Renee</t>
  </si>
  <si>
    <t>Brown, Aaron L</t>
  </si>
  <si>
    <t>Bucklin, Bridget A</t>
  </si>
  <si>
    <t>Bushek, Elizabeth</t>
  </si>
  <si>
    <t>Camacho, Lindsey S</t>
  </si>
  <si>
    <t>Campbell, Michael A</t>
  </si>
  <si>
    <t>Capalbo, Nicholas M</t>
  </si>
  <si>
    <t>Carmen, Nicole E P</t>
  </si>
  <si>
    <t>Carpenter, Daniel J</t>
  </si>
  <si>
    <t>Carsello, Rosemarie</t>
  </si>
  <si>
    <t>Castillo, Patrick T</t>
  </si>
  <si>
    <t>Catalano, John</t>
  </si>
  <si>
    <t>Chambers, Heather M</t>
  </si>
  <si>
    <t>Cheung, Wan Lai</t>
  </si>
  <si>
    <t>Chiado, Annie J</t>
  </si>
  <si>
    <t>Choldin, Mary</t>
  </si>
  <si>
    <t>Chou, Wanyin</t>
  </si>
  <si>
    <t>Cicciu, Jennifer H</t>
  </si>
  <si>
    <t>Cichowski, Timothy</t>
  </si>
  <si>
    <t>Cieplik, Thomas C</t>
  </si>
  <si>
    <t>Clendenning, Adam Joseph</t>
  </si>
  <si>
    <t>Cohen, Deborah Ann Hammersley</t>
  </si>
  <si>
    <t>Cohen, Kelli</t>
  </si>
  <si>
    <t>Cooper, Christopher J</t>
  </si>
  <si>
    <t>Cooper, Joy</t>
  </si>
  <si>
    <t>Cope, Bryan M</t>
  </si>
  <si>
    <t>Corcoles, Kelly M</t>
  </si>
  <si>
    <t>Corfield, Susan K</t>
  </si>
  <si>
    <t>Corrigan, Alyssa V</t>
  </si>
  <si>
    <t>Coskey, Kathy A</t>
  </si>
  <si>
    <t>Cottrell, Dayna E</t>
  </si>
  <si>
    <t>Cowhey, Robert E</t>
  </si>
  <si>
    <t>Cowlin, John L</t>
  </si>
  <si>
    <t>Crandus, Yitzchak Hillel</t>
  </si>
  <si>
    <t>Cummings, Lara E</t>
  </si>
  <si>
    <t>Cunningham, Karen M</t>
  </si>
  <si>
    <t>Davidson, Chad</t>
  </si>
  <si>
    <t>Dec, Mark E</t>
  </si>
  <si>
    <t>DeKuiper, Christopher C</t>
  </si>
  <si>
    <t>Dick, Silas F</t>
  </si>
  <si>
    <t>Dillon, Diane K</t>
  </si>
  <si>
    <t>Domke, Amy</t>
  </si>
  <si>
    <t>Dorn, Kelly A</t>
  </si>
  <si>
    <t>Doyle, Robin R</t>
  </si>
  <si>
    <t>Drevline, Timothy</t>
  </si>
  <si>
    <t>Drone, Matthew E</t>
  </si>
  <si>
    <t>Drucker, Christine C</t>
  </si>
  <si>
    <t>Duffy, Laura</t>
  </si>
  <si>
    <t>Dul, Ryan S</t>
  </si>
  <si>
    <t>Edison, William F</t>
  </si>
  <si>
    <t>Eike, William R</t>
  </si>
  <si>
    <t>Ekstrand, Emily J</t>
  </si>
  <si>
    <t>Ellinger-Macon, Jamie E</t>
  </si>
  <si>
    <t>Elliott, Amie</t>
  </si>
  <si>
    <t>English, Michael</t>
  </si>
  <si>
    <t>Ericksen, Mary Ann</t>
  </si>
  <si>
    <t>Erwinski, Jason T</t>
  </si>
  <si>
    <t>Esser, Alan E</t>
  </si>
  <si>
    <t>Etherton, Eric T</t>
  </si>
  <si>
    <t>Ethington, Brittany A</t>
  </si>
  <si>
    <t>Fagel, Lauren S</t>
  </si>
  <si>
    <t>Farber, Stephen M</t>
  </si>
  <si>
    <t>Fastert, Matthew J</t>
  </si>
  <si>
    <t>Fastert, Meaghan T</t>
  </si>
  <si>
    <t>Feeney, Julie Ann</t>
  </si>
  <si>
    <t>Field, Brenda M. Ward</t>
  </si>
  <si>
    <t>Field, Scott</t>
  </si>
  <si>
    <t>Figaro-Brandt, Beth Ann</t>
  </si>
  <si>
    <t>Finan, John Leo</t>
  </si>
  <si>
    <t>Fitch, Danita M</t>
  </si>
  <si>
    <t>Fitzsimons, Karen A</t>
  </si>
  <si>
    <t>Flannery, Stacy</t>
  </si>
  <si>
    <t>Flener, JoEllen</t>
  </si>
  <si>
    <t>Flickinger, Susan K</t>
  </si>
  <si>
    <t>Fluegge, Danielle K</t>
  </si>
  <si>
    <t>Fogarty, Gerald</t>
  </si>
  <si>
    <t>Foster, Bonnie J</t>
  </si>
  <si>
    <t>Fournier, John M</t>
  </si>
  <si>
    <t>Fraher, Carrie J</t>
  </si>
  <si>
    <t>Frankel, Susan M</t>
  </si>
  <si>
    <t>Franson, David C, Jr</t>
  </si>
  <si>
    <t>French, Kathryn S</t>
  </si>
  <si>
    <t>Freund, Gary J</t>
  </si>
  <si>
    <t>Friedmann, Jennifer G</t>
  </si>
  <si>
    <t>Fuja, Stephanie R</t>
  </si>
  <si>
    <t>Gallagher, Mark P</t>
  </si>
  <si>
    <t>Gallivan, Robert M</t>
  </si>
  <si>
    <t>Galson, Kerry K</t>
  </si>
  <si>
    <t>Garrison, Sean W</t>
  </si>
  <si>
    <t>Gartner, Phillip</t>
  </si>
  <si>
    <t>Gatchalian, Ronald D</t>
  </si>
  <si>
    <t>Gebhardt, Ann</t>
  </si>
  <si>
    <t>Georgacakis, Justin S</t>
  </si>
  <si>
    <t>Gerbich, Justin</t>
  </si>
  <si>
    <t>Glass, Scott</t>
  </si>
  <si>
    <t>Glynn Jr, James C</t>
  </si>
  <si>
    <t>Goldsmith, Amy B</t>
  </si>
  <si>
    <t>Gomez, Lilian Matheson</t>
  </si>
  <si>
    <t>Gonzalez, Lori L</t>
  </si>
  <si>
    <t>Goodman, Stephen Edmond</t>
  </si>
  <si>
    <t>Gravel, Raoul J, III</t>
  </si>
  <si>
    <t>Grdinic, Marcel A</t>
  </si>
  <si>
    <t>Greenberg, Alan D</t>
  </si>
  <si>
    <t>Greenstein, Michael B</t>
  </si>
  <si>
    <t>Gruber, Lauren E</t>
  </si>
  <si>
    <t>Gudmundsson, Marianne Damianides</t>
  </si>
  <si>
    <t>Gutierrez, Katherine Elizabeth</t>
  </si>
  <si>
    <t>Ha, Seong Bong</t>
  </si>
  <si>
    <t>Haban, Patricia Marie</t>
  </si>
  <si>
    <t>Hague, Amy T</t>
  </si>
  <si>
    <t>Hall, Dawn R</t>
  </si>
  <si>
    <t>Halpern, Bryan</t>
  </si>
  <si>
    <t>Hanna, Emma W</t>
  </si>
  <si>
    <t>Harper, Lisa E</t>
  </si>
  <si>
    <t>Harris, Marshall J</t>
  </si>
  <si>
    <t>Harris, Terry</t>
  </si>
  <si>
    <t>Hart, Annahi</t>
  </si>
  <si>
    <t>Hartman, David P</t>
  </si>
  <si>
    <t>Hasenstein, Kurt W</t>
  </si>
  <si>
    <t>Haugen, Samantha R</t>
  </si>
  <si>
    <t>Haugh, Lauren E</t>
  </si>
  <si>
    <t>Hayes, Quin</t>
  </si>
  <si>
    <t>Hayner, Jennifer</t>
  </si>
  <si>
    <t>Heineman, Allison K</t>
  </si>
  <si>
    <t>Hemesath, Christy</t>
  </si>
  <si>
    <t>Henrich, Erica A</t>
  </si>
  <si>
    <t>Hicks, Daniel</t>
  </si>
  <si>
    <t>Higgins, Heather</t>
  </si>
  <si>
    <t>Hill, Julie Ann</t>
  </si>
  <si>
    <t>Hoeft, Pantra</t>
  </si>
  <si>
    <t>Hoeft-Runde, Tara</t>
  </si>
  <si>
    <t>Holden, Danielle</t>
  </si>
  <si>
    <t>Holecek, Marketa</t>
  </si>
  <si>
    <t>Hoover Jr., James Blaine</t>
  </si>
  <si>
    <t>Hoover, Katie</t>
  </si>
  <si>
    <t>Hopkins, Robert</t>
  </si>
  <si>
    <t>Horvath, Emily</t>
  </si>
  <si>
    <t>Hoynes, Jerome P</t>
  </si>
  <si>
    <t>Hudson, Daniel</t>
  </si>
  <si>
    <t>Huguelet, Lorena Sue</t>
  </si>
  <si>
    <t>Hussmann, Benedict</t>
  </si>
  <si>
    <t>Ilie, Sarah H</t>
  </si>
  <si>
    <t>Ingersoll, Mindy B</t>
  </si>
  <si>
    <t>Izenstark, Matthew</t>
  </si>
  <si>
    <t>Jacobson, Kristen K</t>
  </si>
  <si>
    <t>Johlie, Matthew</t>
  </si>
  <si>
    <t>Johns, Charles</t>
  </si>
  <si>
    <t>Jordan, Jeanette L</t>
  </si>
  <si>
    <t>Jordan, Jeff K</t>
  </si>
  <si>
    <t>Joshi, Pa'al Chaand</t>
  </si>
  <si>
    <t>Kallay, Jeff A</t>
  </si>
  <si>
    <t>Kaltman, Sharon L</t>
  </si>
  <si>
    <t>Kaminski, Natalie A</t>
  </si>
  <si>
    <t>Kane, David W</t>
  </si>
  <si>
    <t>Kane, Hillary A</t>
  </si>
  <si>
    <t>Kang, Hannah Min</t>
  </si>
  <si>
    <t>Kaplan, Aaron S</t>
  </si>
  <si>
    <t>Karlovsky, Joseph F</t>
  </si>
  <si>
    <t>Katz, Tara R</t>
  </si>
  <si>
    <t>Keeler, Todd</t>
  </si>
  <si>
    <t>Kelliher, Victoria M</t>
  </si>
  <si>
    <t>Kerr, Marianne</t>
  </si>
  <si>
    <t>Kim, Annie I</t>
  </si>
  <si>
    <t>Kim, Tiffany S</t>
  </si>
  <si>
    <t>Kinsella, Kathleen M</t>
  </si>
  <si>
    <t>Kinsella, Ryan L</t>
  </si>
  <si>
    <t>Kiraly, Kimberly A</t>
  </si>
  <si>
    <t>Klahn, Catherine C</t>
  </si>
  <si>
    <t>Klasen, John</t>
  </si>
  <si>
    <t>Klebba, Karen E</t>
  </si>
  <si>
    <t>Knapp, Scott A</t>
  </si>
  <si>
    <t>Knoeppel, Mark J</t>
  </si>
  <si>
    <t>Knudson, David A</t>
  </si>
  <si>
    <t>Koeppen, Sherri M</t>
  </si>
  <si>
    <t>Komaschka, Amanda</t>
  </si>
  <si>
    <t>Koo, Joshua J</t>
  </si>
  <si>
    <t>Korienek, Caitlin M.</t>
  </si>
  <si>
    <t>Kosirog, Mary C</t>
  </si>
  <si>
    <t>Kotsadam, Ann E</t>
  </si>
  <si>
    <t>Kotur, Afrodite S</t>
  </si>
  <si>
    <t>Krickl, John J</t>
  </si>
  <si>
    <t>Lara, Raymond G</t>
  </si>
  <si>
    <t>Larsen, Kimberly H</t>
  </si>
  <si>
    <t>Laudadio, Jennifer A</t>
  </si>
  <si>
    <t>Leblanc, Katrina L</t>
  </si>
  <si>
    <t>LeBlanc, Robert</t>
  </si>
  <si>
    <t>Lee, Pearl</t>
  </si>
  <si>
    <t>Leipert, Daniel J</t>
  </si>
  <si>
    <t>Lesch, Anne C</t>
  </si>
  <si>
    <t>Lewis, Mark B</t>
  </si>
  <si>
    <t>Lieberman, David</t>
  </si>
  <si>
    <t>Loch, Craig T</t>
  </si>
  <si>
    <t>Logan, Jeannie L</t>
  </si>
  <si>
    <t>Lowery, Kelly</t>
  </si>
  <si>
    <t>Ludolph, Amy E</t>
  </si>
  <si>
    <t>Lugo-Walsh, Anne Marie</t>
  </si>
  <si>
    <t>Lupfer, Elizabeth</t>
  </si>
  <si>
    <t>MacDonald, Keith</t>
  </si>
  <si>
    <t>Macfadden, Michael J</t>
  </si>
  <si>
    <t>Maher, Joy M</t>
  </si>
  <si>
    <t>Majoros, Sachiko</t>
  </si>
  <si>
    <t>Makita-Discekici, Yasuko</t>
  </si>
  <si>
    <t>Maltese, Rose</t>
  </si>
  <si>
    <t>Mandarino, Despina</t>
  </si>
  <si>
    <t>Marabella, Kathleen</t>
  </si>
  <si>
    <t>Maranto, Mark C</t>
  </si>
  <si>
    <t>Markey, Jason M</t>
  </si>
  <si>
    <t>Matsunaga, Bridget M</t>
  </si>
  <si>
    <t>Mau, Jennifer Marie</t>
  </si>
  <si>
    <t>McBride, Molly M</t>
  </si>
  <si>
    <t>McDermott, Julie T</t>
  </si>
  <si>
    <t>McDonald, Kelli A</t>
  </si>
  <si>
    <t>Mcdonaugh, Brian</t>
  </si>
  <si>
    <t>McDonaugh, Maureen C</t>
  </si>
  <si>
    <t>McGuinness, Elisabeth D</t>
  </si>
  <si>
    <t>McGuire, Jaclin S</t>
  </si>
  <si>
    <t>McInerney, Rhoda</t>
  </si>
  <si>
    <t>McManamon, Rosanna</t>
  </si>
  <si>
    <t>Meek, Jennifer K</t>
  </si>
  <si>
    <t>Meyer, John P</t>
  </si>
  <si>
    <t>Middleton, Amanda S</t>
  </si>
  <si>
    <t>Middleton, Courtney C</t>
  </si>
  <si>
    <t>Mietus, Thomas C</t>
  </si>
  <si>
    <t>Mikos, Gabrielle L</t>
  </si>
  <si>
    <t>Milkowski, Robert B</t>
  </si>
  <si>
    <t>Miller, Matthew</t>
  </si>
  <si>
    <t>Monahan, Timothy A</t>
  </si>
  <si>
    <t>Moon, Mina</t>
  </si>
  <si>
    <t>Morgan, Christopher</t>
  </si>
  <si>
    <t>Morley, Nicholas J</t>
  </si>
  <si>
    <t>Morrel, Josh</t>
  </si>
  <si>
    <t>Moulakelis, Patricia A</t>
  </si>
  <si>
    <t>Muir, Cameron D</t>
  </si>
  <si>
    <t>Mulligan, Sandra</t>
  </si>
  <si>
    <t>Musolf, Bryan J</t>
  </si>
  <si>
    <t>Myers, Travis C</t>
  </si>
  <si>
    <t>Nabolotny, Rachel W</t>
  </si>
  <si>
    <t>Nemecek, Elizabeth A</t>
  </si>
  <si>
    <t>Nemecek, Scott T</t>
  </si>
  <si>
    <t>Neu, Lisa G</t>
  </si>
  <si>
    <t>Newburger, Kerri K</t>
  </si>
  <si>
    <t>Nichols, Kelsey C</t>
  </si>
  <si>
    <t>Niemiec, Craig</t>
  </si>
  <si>
    <t>Nisi, Michael J</t>
  </si>
  <si>
    <t>Norwood, Amy L</t>
  </si>
  <si>
    <t>Odiotti, Virna M</t>
  </si>
  <si>
    <t>O'Malley, John P</t>
  </si>
  <si>
    <t>O'Rourke, Mark L</t>
  </si>
  <si>
    <t>Osterbur, Lucas W</t>
  </si>
  <si>
    <t>Oswald, Daniel F</t>
  </si>
  <si>
    <t>Paek, Jeffrey I</t>
  </si>
  <si>
    <t>Pak, Christina</t>
  </si>
  <si>
    <t>Palmer, Ana Paloma</t>
  </si>
  <si>
    <t>Paplinski, Katherine</t>
  </si>
  <si>
    <t>Pasqualin, Jordan L</t>
  </si>
  <si>
    <t>Pavic, Lisa N</t>
  </si>
  <si>
    <t>Pearson, Jennifer M</t>
  </si>
  <si>
    <t>Pedersen, Erika L</t>
  </si>
  <si>
    <t>Petrini-Poli, Marie J</t>
  </si>
  <si>
    <t>Petty, Kim</t>
  </si>
  <si>
    <t>Pfister, Melissa A</t>
  </si>
  <si>
    <t>Phillips, Penn E</t>
  </si>
  <si>
    <t>Pieper, Robert</t>
  </si>
  <si>
    <t>Pollack, Rebecca S</t>
  </si>
  <si>
    <t>Prockovic, Katrina S</t>
  </si>
  <si>
    <t>Ptak, Kimberly Lundin</t>
  </si>
  <si>
    <t>Purdy, Matthew L</t>
  </si>
  <si>
    <t>Rabinak, Mary Harrington</t>
  </si>
  <si>
    <t>Race, William</t>
  </si>
  <si>
    <t>Radford, Carie Lynn</t>
  </si>
  <si>
    <t>Ralston, Phillip R</t>
  </si>
  <si>
    <t>Rast, Michael R</t>
  </si>
  <si>
    <t>Rathunde, Leslie K</t>
  </si>
  <si>
    <t>Reed, Martha M</t>
  </si>
  <si>
    <t>Reichert, Caitlin M</t>
  </si>
  <si>
    <t>Reyes, Veronica</t>
  </si>
  <si>
    <t>Rhoades, Daniel Terence</t>
  </si>
  <si>
    <t>Roby, Jessica Werner</t>
  </si>
  <si>
    <t>Rockrohr, Mary E</t>
  </si>
  <si>
    <t>Rockrohr, Steven D</t>
  </si>
  <si>
    <t>Rogers, David</t>
  </si>
  <si>
    <t>Rogers, Rebecca Silverman</t>
  </si>
  <si>
    <t>Rogers, Socorro</t>
  </si>
  <si>
    <t>Roseman, Seth Eric</t>
  </si>
  <si>
    <t>Rosen, Carrie M</t>
  </si>
  <si>
    <t>Rosinski, Robert E</t>
  </si>
  <si>
    <t>Rothrauff, Rachael</t>
  </si>
  <si>
    <t>Rubin, Todd M</t>
  </si>
  <si>
    <t>Ruppert, Barry C</t>
  </si>
  <si>
    <t>Russell, Markeise</t>
  </si>
  <si>
    <t>Rylander, Jeffrey W</t>
  </si>
  <si>
    <t>Salazar, Veronica</t>
  </si>
  <si>
    <t>Savino, Dominic A</t>
  </si>
  <si>
    <t>Schaefer, Julia C</t>
  </si>
  <si>
    <t>Scheinkopf, Jeffrey S</t>
  </si>
  <si>
    <t>Schmalzer, Brian T</t>
  </si>
  <si>
    <t>Schoenberger, Kristen S</t>
  </si>
  <si>
    <t>Schoenwetter, David C</t>
  </si>
  <si>
    <t>Scholten, Katherine L</t>
  </si>
  <si>
    <t>Scholz, Amanda</t>
  </si>
  <si>
    <t>Schroeder, Jarod Y</t>
  </si>
  <si>
    <t>Schroeder, Michael J</t>
  </si>
  <si>
    <t>Schullo, Sejal</t>
  </si>
  <si>
    <t>Schultz, Jennifer</t>
  </si>
  <si>
    <t>Schwartz, Jonathon Robert</t>
  </si>
  <si>
    <t>Scott, Mardi</t>
  </si>
  <si>
    <t>Seaborg, Christina Lee</t>
  </si>
  <si>
    <t>Serikaku, Jill N</t>
  </si>
  <si>
    <t>Serling, Jill M</t>
  </si>
  <si>
    <t>Shamrock, Emily E</t>
  </si>
  <si>
    <t>Shaner, Christi Ann</t>
  </si>
  <si>
    <t>Sheehan, Sharon K</t>
  </si>
  <si>
    <t>Shellard, Julie A</t>
  </si>
  <si>
    <t>Shellard, Robert</t>
  </si>
  <si>
    <t>Sheperd, Robin</t>
  </si>
  <si>
    <t>Sides, Carey</t>
  </si>
  <si>
    <t>Silca, Stephen A</t>
  </si>
  <si>
    <t>Simon, Cheryl</t>
  </si>
  <si>
    <t>Sinde, Michael R</t>
  </si>
  <si>
    <t>Sit, Janice Y</t>
  </si>
  <si>
    <t>Smith, Austin M</t>
  </si>
  <si>
    <t>Smith, Julie M</t>
  </si>
  <si>
    <t>Solis, Edward A</t>
  </si>
  <si>
    <t>Sorkin, Jonathan</t>
  </si>
  <si>
    <t>Stancik, Michael J</t>
  </si>
  <si>
    <t>Standerski, Michael</t>
  </si>
  <si>
    <t>Stanicek, Stephen B</t>
  </si>
  <si>
    <t>Stanton, Joshua J</t>
  </si>
  <si>
    <t>Steffey, Lisa</t>
  </si>
  <si>
    <t>Strong, Douglas Ward</t>
  </si>
  <si>
    <t>Stump, Lauren A</t>
  </si>
  <si>
    <t>Sullivan, Darin</t>
  </si>
  <si>
    <t>Sutherlin, Lauren A</t>
  </si>
  <si>
    <t>Sutherlin, Ryan</t>
  </si>
  <si>
    <t>Swanson, Bradley K</t>
  </si>
  <si>
    <t>Tarjan, Michael T</t>
  </si>
  <si>
    <t>Tarver-Andersen, Vicki L</t>
  </si>
  <si>
    <t>Tate, Tara</t>
  </si>
  <si>
    <t>Thomas, Madeline C</t>
  </si>
  <si>
    <t>Timmer, Nicholas</t>
  </si>
  <si>
    <t>Toniolo, Andrew J</t>
  </si>
  <si>
    <t>Topham, Matthew T</t>
  </si>
  <si>
    <t>Travis, Dane Fox</t>
  </si>
  <si>
    <t>Tripple, Kirby</t>
  </si>
  <si>
    <t>Tucker, Brandon L</t>
  </si>
  <si>
    <t>Umansky, Rita M</t>
  </si>
  <si>
    <t>Upson, Anna W</t>
  </si>
  <si>
    <t>Vaccarello, Megan E</t>
  </si>
  <si>
    <t>Vakil, Norma J</t>
  </si>
  <si>
    <t>Valsamis, Anthony A</t>
  </si>
  <si>
    <t>Vasilopoulos, Maria J</t>
  </si>
  <si>
    <t>Vickery, Jillian Lee</t>
  </si>
  <si>
    <t>Vignocchi, Paul M</t>
  </si>
  <si>
    <t>Vincent, David C</t>
  </si>
  <si>
    <t>Vodicka, Michael J</t>
  </si>
  <si>
    <t>Wagner, Patrick James</t>
  </si>
  <si>
    <t>Walker, Zachary J</t>
  </si>
  <si>
    <t>Webb, Kurt B</t>
  </si>
  <si>
    <t>Webb, Suzanne</t>
  </si>
  <si>
    <t>Weiner, Justin</t>
  </si>
  <si>
    <t>Whipple, Matthew R</t>
  </si>
  <si>
    <t>Widner, Benjamin D</t>
  </si>
  <si>
    <t>Williams, Megan E</t>
  </si>
  <si>
    <t>Williams, Scott L</t>
  </si>
  <si>
    <t>Williamson, Rosanne Marie</t>
  </si>
  <si>
    <t>Wilson, Stephanie D</t>
  </si>
  <si>
    <t>Wiltjer, Mary H</t>
  </si>
  <si>
    <t>Wolfe, Stacey M</t>
  </si>
  <si>
    <t>Woods, Christine C E</t>
  </si>
  <si>
    <t>Wright, Casey P</t>
  </si>
  <si>
    <t>Wu, Hong</t>
  </si>
  <si>
    <t>Wysocki, Robert P</t>
  </si>
  <si>
    <t>Yacullo, Michael C</t>
  </si>
  <si>
    <t>Yoon, Sukjin</t>
  </si>
  <si>
    <t>Youngberg, Teresa</t>
  </si>
  <si>
    <t>Zagorski, Christina M</t>
  </si>
  <si>
    <t>Zamora, Jorge</t>
  </si>
  <si>
    <t>Zapler, Daniel</t>
  </si>
  <si>
    <t>Zuckerman, Jared J</t>
  </si>
  <si>
    <t>Zummo, Justin J</t>
  </si>
  <si>
    <t>Ader, Jeffrey John</t>
  </si>
  <si>
    <t>Agins, Thomas</t>
  </si>
  <si>
    <t>Alfirevic, Sarah Jane</t>
  </si>
  <si>
    <t>Beidler, Juliann H</t>
  </si>
  <si>
    <t>Campe, Grace</t>
  </si>
  <si>
    <t>Casey, Barbara I</t>
  </si>
  <si>
    <t>Castro-Bruno, Zuleika</t>
  </si>
  <si>
    <t>Conoboy, Michael</t>
  </si>
  <si>
    <t>Elman, Judith M</t>
  </si>
  <si>
    <t>Eshow, Danial S</t>
  </si>
  <si>
    <t>Fischer, Carol S</t>
  </si>
  <si>
    <t>Garbe, Kimiko O</t>
  </si>
  <si>
    <t>Gardner, Jessica J</t>
  </si>
  <si>
    <t>Gilbert, Deana C</t>
  </si>
  <si>
    <t>Hall, Susan S</t>
  </si>
  <si>
    <t>Henkemeyer, Lisa Kayo</t>
  </si>
  <si>
    <t>Hianik, Therese E</t>
  </si>
  <si>
    <t>Lialios, Nickolas G</t>
  </si>
  <si>
    <t>Martin, Luke</t>
  </si>
  <si>
    <t>McKeown, Nathan A</t>
  </si>
  <si>
    <t>Miller-Carone, Claudia</t>
  </si>
  <si>
    <t>Murray, Ann M</t>
  </si>
  <si>
    <t>O'Connell, Tarah A</t>
  </si>
  <si>
    <t>Pazol, Naomi S</t>
  </si>
  <si>
    <t>Peacock, Jody R</t>
  </si>
  <si>
    <t>Pearson, Alexander</t>
  </si>
  <si>
    <t>Podjasek, Katy</t>
  </si>
  <si>
    <t>Powell, Nikki Clarmay</t>
  </si>
  <si>
    <t>Ralston, Catherine</t>
  </si>
  <si>
    <t>Rasheed, Mizbah</t>
  </si>
  <si>
    <t>Redfern, Brendan Philip</t>
  </si>
  <si>
    <t>Remeniuk, Adrian T</t>
  </si>
  <si>
    <t>Rodriguez, Jonathan</t>
  </si>
  <si>
    <t>Scott, Heather L</t>
  </si>
  <si>
    <t>Shore, Suzanne H</t>
  </si>
  <si>
    <t>Sopoci, McKenzie</t>
  </si>
  <si>
    <t>Timinskas, Irmantas</t>
  </si>
  <si>
    <t>Wood, James M</t>
  </si>
  <si>
    <t>Yocus, Zorana</t>
  </si>
  <si>
    <t>Anderson Jr, Walter L</t>
  </si>
  <si>
    <t>Antolovic, Halina M</t>
  </si>
  <si>
    <t>Aschkenase, Michele B</t>
  </si>
  <si>
    <t>Azra, Vanessa M</t>
  </si>
  <si>
    <t>Bajjalieh, David Lee</t>
  </si>
  <si>
    <t>Balabanos, Vickie</t>
  </si>
  <si>
    <t>Balabanos-Bank, Margaret</t>
  </si>
  <si>
    <t>Banzragch, Narangerel</t>
  </si>
  <si>
    <t>Baxter, Michael Culver</t>
  </si>
  <si>
    <t>Benyamin, Kuliana</t>
  </si>
  <si>
    <t>Berk, Lauren</t>
  </si>
  <si>
    <t>Bernstein, Sandra L</t>
  </si>
  <si>
    <t>Brown, Allyson J</t>
  </si>
  <si>
    <t>Brown-Harris, Melissa A</t>
  </si>
  <si>
    <t>Canales, Elizabeth V.C.</t>
  </si>
  <si>
    <t>Canary, Margaret B</t>
  </si>
  <si>
    <t>Cascio, Rachel M</t>
  </si>
  <si>
    <t>Castaneda, Valerie J</t>
  </si>
  <si>
    <t>Catsaros, Helen C</t>
  </si>
  <si>
    <t>Charlesworth, Julia P</t>
  </si>
  <si>
    <t>Corrigan, Abraham</t>
  </si>
  <si>
    <t>Curtin, Michael David</t>
  </si>
  <si>
    <t>D'Andrea, Samantha J</t>
  </si>
  <si>
    <t>Daniels, Darlene J</t>
  </si>
  <si>
    <t>Deal, Conor J</t>
  </si>
  <si>
    <t>DeGroot, James P</t>
  </si>
  <si>
    <t>Dillon, Eileen</t>
  </si>
  <si>
    <t>Doumitt, Marjorie</t>
  </si>
  <si>
    <t>Dowlatshahi, Sara G</t>
  </si>
  <si>
    <t>Doyel, Mehgan L</t>
  </si>
  <si>
    <t>Dugandzic, Madlena Angela</t>
  </si>
  <si>
    <t>Eisenberg, Karen S</t>
  </si>
  <si>
    <t>Etzwiler, Christopher S</t>
  </si>
  <si>
    <t>Fiore, Mackenzie Martin</t>
  </si>
  <si>
    <t>Fry, Christopher Phillip</t>
  </si>
  <si>
    <t>Fuderer, Michele L</t>
  </si>
  <si>
    <t>Fuentes, Efrain J</t>
  </si>
  <si>
    <t>Gerges, Nader</t>
  </si>
  <si>
    <t>Goodrich, Michelle A</t>
  </si>
  <si>
    <t>Goodspeed, Kerry A</t>
  </si>
  <si>
    <t>Green, Aaron M</t>
  </si>
  <si>
    <t>Grenolds, Tara L</t>
  </si>
  <si>
    <t>Guertin, Marianne</t>
  </si>
  <si>
    <t>Hagman, Eva Pauline</t>
  </si>
  <si>
    <t>Halm, Alison E</t>
  </si>
  <si>
    <t>Han, Paul</t>
  </si>
  <si>
    <t>Henderson, Victoria R</t>
  </si>
  <si>
    <t>Hernandez OCampo, Alejandro</t>
  </si>
  <si>
    <t>Holzkopf, Nicholas M</t>
  </si>
  <si>
    <t>Ijaz, Imran</t>
  </si>
  <si>
    <t>Irazoque, Jose Luis</t>
  </si>
  <si>
    <t>Jaje, Piotr A</t>
  </si>
  <si>
    <t>Jerva, Mia C</t>
  </si>
  <si>
    <t>Kahle, Thomas Francis</t>
  </si>
  <si>
    <t>Karlovitz, Patricia J</t>
  </si>
  <si>
    <t>Kieninger, Kyle Jordan</t>
  </si>
  <si>
    <t>Kim, Junhee C</t>
  </si>
  <si>
    <t>Kirby, Timothy C</t>
  </si>
  <si>
    <t>Kline, James Joseph</t>
  </si>
  <si>
    <t>Kruse, Lynda M</t>
  </si>
  <si>
    <t>Kuchta, Frank A</t>
  </si>
  <si>
    <t>LaMie, Brad J</t>
  </si>
  <si>
    <t>Lasku, Orjola</t>
  </si>
  <si>
    <t>Layfield, Christopher T</t>
  </si>
  <si>
    <t>Lee, Sarah H</t>
  </si>
  <si>
    <t>Leon, Sylvia</t>
  </si>
  <si>
    <t>Lewis, Bryson James</t>
  </si>
  <si>
    <t>Lomer, Julie K</t>
  </si>
  <si>
    <t>Luke, Gregory A</t>
  </si>
  <si>
    <t>Lynch, Susan L</t>
  </si>
  <si>
    <t>McLaughlin, Kathleen A</t>
  </si>
  <si>
    <t>Meier, Michael</t>
  </si>
  <si>
    <t>Melgoza, Agustin T</t>
  </si>
  <si>
    <t>Melgoza, Luis</t>
  </si>
  <si>
    <t>Michael, Amy K</t>
  </si>
  <si>
    <t>Moreano, Nicholas D</t>
  </si>
  <si>
    <t>Musa, Lena N</t>
  </si>
  <si>
    <t>Nelson, Angela G</t>
  </si>
  <si>
    <t>Nelson, Emily K</t>
  </si>
  <si>
    <t>Nelson, Jill K</t>
  </si>
  <si>
    <t>Nestos, Elizabeth V</t>
  </si>
  <si>
    <t>O'Connell, Theresa A</t>
  </si>
  <si>
    <t>Pappageorge, Samantha Louise</t>
  </si>
  <si>
    <t>Parrott, Jordan Matthew</t>
  </si>
  <si>
    <t>Pater, Stacy l</t>
  </si>
  <si>
    <t>Pauletto, Adriana M</t>
  </si>
  <si>
    <t>Perez, Rodolfo</t>
  </si>
  <si>
    <t>Perveen, Farzana</t>
  </si>
  <si>
    <t>Peterson, Susan J</t>
  </si>
  <si>
    <t>Pripon, Maria C</t>
  </si>
  <si>
    <t>Quill, Kevin</t>
  </si>
  <si>
    <t>Raditsis, Elizabeth</t>
  </si>
  <si>
    <t>Rasavong, Charmaine M</t>
  </si>
  <si>
    <t>Rickerson, Stephen P</t>
  </si>
  <si>
    <t>Rizzo, Ashley D</t>
  </si>
  <si>
    <t>Roer, Colleen M</t>
  </si>
  <si>
    <t>Ruder, Brian M</t>
  </si>
  <si>
    <t>Rudy, Jenette P</t>
  </si>
  <si>
    <t>Sands, Dale N</t>
  </si>
  <si>
    <t>Sarmiento, Edita A</t>
  </si>
  <si>
    <t>Schneider, Linda D</t>
  </si>
  <si>
    <t>Shaoul, Giedre</t>
  </si>
  <si>
    <t>Skalany, Michal W</t>
  </si>
  <si>
    <t>Smith, Kenneth M</t>
  </si>
  <si>
    <t>Sotelo, Edgar</t>
  </si>
  <si>
    <t>Stankowicz, Frank J</t>
  </si>
  <si>
    <t>Stoll, Luanne M</t>
  </si>
  <si>
    <t>Sugrue, Mary</t>
  </si>
  <si>
    <t>Summerfelt, Michael H</t>
  </si>
  <si>
    <t>Swanson, Mary</t>
  </si>
  <si>
    <t>Szatko, Ewa</t>
  </si>
  <si>
    <t>Tessier, Jamie</t>
  </si>
  <si>
    <t>Thomas-McGraw, Gery I</t>
  </si>
  <si>
    <t>Tichansky, Nancy M</t>
  </si>
  <si>
    <t>Tomasik, Ewa</t>
  </si>
  <si>
    <t>Turbov, Elizabeth T</t>
  </si>
  <si>
    <t>Vazzano-Kaddatz, Natalie J</t>
  </si>
  <si>
    <t>Walters, Cathy J</t>
  </si>
  <si>
    <t>Weinzimmer, Leland</t>
  </si>
  <si>
    <t>Werker, Susan A</t>
  </si>
  <si>
    <t>West, Carol S</t>
  </si>
  <si>
    <t>Wheeler, Rebecca S</t>
  </si>
  <si>
    <t>White, Andrew C</t>
  </si>
  <si>
    <t>Williams, Indra M</t>
  </si>
  <si>
    <t>Winkle, Gary D</t>
  </si>
  <si>
    <t>Winston, Carol M</t>
  </si>
  <si>
    <t>Witt, Bruni</t>
  </si>
  <si>
    <t>Xavier, Sheila</t>
  </si>
  <si>
    <t>Yocus, Lawrence J</t>
  </si>
  <si>
    <t>Zagorscak, Jana S</t>
  </si>
  <si>
    <t>Adam, Poull</t>
  </si>
  <si>
    <t>Adam, Razzouk</t>
  </si>
  <si>
    <t>Adlon, Kyle</t>
  </si>
  <si>
    <t>Agins, Joan A</t>
  </si>
  <si>
    <t>Ainscough, Erik D</t>
  </si>
  <si>
    <t>Albeker, Laura M</t>
  </si>
  <si>
    <t>Allen, Patrick J</t>
  </si>
  <si>
    <t>Alpert, Amelia G</t>
  </si>
  <si>
    <t>Anderson, Lars D</t>
  </si>
  <si>
    <t>Arechar, Miguel R</t>
  </si>
  <si>
    <t>Baig, Humaira M</t>
  </si>
  <si>
    <t>Barrera, Daniel</t>
  </si>
  <si>
    <t>Basilios, Christina</t>
  </si>
  <si>
    <t>Bellman, James A</t>
  </si>
  <si>
    <t>Bennett, Juliet D</t>
  </si>
  <si>
    <t>Boarini, Matthew G</t>
  </si>
  <si>
    <t>Boyle, Michael</t>
  </si>
  <si>
    <t>Cartagena, Hector A</t>
  </si>
  <si>
    <t>Chandiles, Maria A</t>
  </si>
  <si>
    <t>Chernyavsky, Michael</t>
  </si>
  <si>
    <t>Chowdhury, Rubel AQ</t>
  </si>
  <si>
    <t>Coady, Angela D</t>
  </si>
  <si>
    <t>Cowin, Angela</t>
  </si>
  <si>
    <t>Creighton, Kerry J</t>
  </si>
  <si>
    <t>Curington, Allen</t>
  </si>
  <si>
    <t>Dankha, Adam W</t>
  </si>
  <si>
    <t>Dean, Debbie L</t>
  </si>
  <si>
    <t>Demeas, Daisy M</t>
  </si>
  <si>
    <t>Deschamps, Kimberly D</t>
  </si>
  <si>
    <t>Donaubauer, Susan C</t>
  </si>
  <si>
    <t>Dundovich, Katelyn R</t>
  </si>
  <si>
    <t>Dupke, Shane M</t>
  </si>
  <si>
    <t>Duran, Mario</t>
  </si>
  <si>
    <t>Eilers, Lauren M</t>
  </si>
  <si>
    <t>Etherton, Carol L</t>
  </si>
  <si>
    <t>Ferrer, Joel F</t>
  </si>
  <si>
    <t>Flaws, Kenneth W</t>
  </si>
  <si>
    <t>Florczak, Alexander V</t>
  </si>
  <si>
    <t>Foster, Rick T</t>
  </si>
  <si>
    <t>Fuentes, Brenda N</t>
  </si>
  <si>
    <t>Furse, Catherine F</t>
  </si>
  <si>
    <t>Gabler, Susan Ruthann</t>
  </si>
  <si>
    <t>Gilchrist, John A</t>
  </si>
  <si>
    <t>Goodrich, Rosanne</t>
  </si>
  <si>
    <t>Gorski, Daniel R</t>
  </si>
  <si>
    <t>Gutierrez, Roberto</t>
  </si>
  <si>
    <t>Gutierrez, Sergio Jr</t>
  </si>
  <si>
    <t>Halm, Steven V</t>
  </si>
  <si>
    <t>Hansen, Marshall W</t>
  </si>
  <si>
    <t>Hardin, AnnMarie</t>
  </si>
  <si>
    <t>Hinkamp, Zachary P</t>
  </si>
  <si>
    <t>Holmblad, Jonathan A</t>
  </si>
  <si>
    <t>Hyman, Karen L</t>
  </si>
  <si>
    <t>Ibarra, Angelica</t>
  </si>
  <si>
    <t>Iida, Steve T</t>
  </si>
  <si>
    <t>Iskander, Tanya Y</t>
  </si>
  <si>
    <t>Jornd, Justin H</t>
  </si>
  <si>
    <t>Julien, Brian K</t>
  </si>
  <si>
    <t>Kalyuzhnyy, Oleksandr</t>
  </si>
  <si>
    <t>Kirby, Allison R</t>
  </si>
  <si>
    <t>Klasen, Julianne S</t>
  </si>
  <si>
    <t>Korshukov, Igor N</t>
  </si>
  <si>
    <t>Kus, Alice T</t>
  </si>
  <si>
    <t>Lathrop, Gina N</t>
  </si>
  <si>
    <t>Locascio, Nicholas J</t>
  </si>
  <si>
    <t>Lopez, Rafael R</t>
  </si>
  <si>
    <t>Lopez-Ramirez, Arturo</t>
  </si>
  <si>
    <t>Lopez-Ramirez, Raul</t>
  </si>
  <si>
    <t>Lutz, Mary Kay</t>
  </si>
  <si>
    <t>Mancilla Garcia, Pedro</t>
  </si>
  <si>
    <t>Marushka, Lydia D</t>
  </si>
  <si>
    <t>McCaffrey, Kevin M</t>
  </si>
  <si>
    <t>McInerney, William O</t>
  </si>
  <si>
    <t>McKeown, Katherine A</t>
  </si>
  <si>
    <t>Mechales, Stacey A</t>
  </si>
  <si>
    <t>Meister, Amy Leigh</t>
  </si>
  <si>
    <t>Millman, Dana A</t>
  </si>
  <si>
    <t>Mocarski, Jerry I</t>
  </si>
  <si>
    <t>Morris, Bonita M</t>
  </si>
  <si>
    <t>Mulloy, Joseph M</t>
  </si>
  <si>
    <t>Najera, Maria</t>
  </si>
  <si>
    <t>Nardini, Andy</t>
  </si>
  <si>
    <t>Neubauer, Amelia L</t>
  </si>
  <si>
    <t>Nevin, Rosa M</t>
  </si>
  <si>
    <t>O'Brien, Kathleen M</t>
  </si>
  <si>
    <t>Ossey, James L</t>
  </si>
  <si>
    <t>Ossey, Troy N</t>
  </si>
  <si>
    <t>Palmer, Victoria J</t>
  </si>
  <si>
    <t>Panzer, Jodie A</t>
  </si>
  <si>
    <t>Patrick, Charles M</t>
  </si>
  <si>
    <t>Pereira-Godoy, Ana F</t>
  </si>
  <si>
    <t>Pipkin, Stephen R</t>
  </si>
  <si>
    <t>Rivera, Jorge R</t>
  </si>
  <si>
    <t>Roer, Susan M</t>
  </si>
  <si>
    <t>Roman, Joel</t>
  </si>
  <si>
    <t>Ross, Susan G</t>
  </si>
  <si>
    <t>Ryan, Terri S</t>
  </si>
  <si>
    <t>Salonikas, Christina Marie</t>
  </si>
  <si>
    <t>Sasak, Zenon T</t>
  </si>
  <si>
    <t>Sawicki, Donna</t>
  </si>
  <si>
    <t>Serdar, Zachary S</t>
  </si>
  <si>
    <t>Shifrin, Gregory</t>
  </si>
  <si>
    <t>Sorkin, Karla M</t>
  </si>
  <si>
    <t>Sotelo, Daniel J</t>
  </si>
  <si>
    <t>Spellman, Julie F</t>
  </si>
  <si>
    <t>Starakiewicz, Maria</t>
  </si>
  <si>
    <t>Starcevich, Diana F</t>
  </si>
  <si>
    <t>Stoller, Jill L</t>
  </si>
  <si>
    <t>Swanson, Jennifer Ann</t>
  </si>
  <si>
    <t>Szatko, Bogdan S</t>
  </si>
  <si>
    <t>Szpisjak, Steven J</t>
  </si>
  <si>
    <t>Ticho, Amy</t>
  </si>
  <si>
    <t>Travers, Renee Ingrid</t>
  </si>
  <si>
    <t>Trybul, Stephanie N</t>
  </si>
  <si>
    <t>Villamil, Kari L</t>
  </si>
  <si>
    <t>White, James N</t>
  </si>
  <si>
    <t>Wick, Kristin M</t>
  </si>
  <si>
    <t>William, Ivan A</t>
  </si>
  <si>
    <t>Williams, Bill R</t>
  </si>
  <si>
    <t>Yang, Jean M</t>
  </si>
  <si>
    <t>Zuckerman, Gail L</t>
  </si>
  <si>
    <t>Alvarez, Sofia I</t>
  </si>
  <si>
    <t>Baig, Tariq</t>
  </si>
  <si>
    <t>Benitez, Javier</t>
  </si>
  <si>
    <t>Bish, Scott M</t>
  </si>
  <si>
    <t>Brown, Kelly A</t>
  </si>
  <si>
    <t>Calabrese, Randy L</t>
  </si>
  <si>
    <t>Carlson, Paul L</t>
  </si>
  <si>
    <t>Catsaros, Anthony C</t>
  </si>
  <si>
    <t>Collazo, Egrain</t>
  </si>
  <si>
    <t>Davito, Jeanne A</t>
  </si>
  <si>
    <t>Doebler, Christopher M</t>
  </si>
  <si>
    <t>Dusza, Christopher J</t>
  </si>
  <si>
    <t>Flannery-Day, Mary</t>
  </si>
  <si>
    <t>Fleming, Robert M</t>
  </si>
  <si>
    <t>Frantell, Richard P</t>
  </si>
  <si>
    <t>Gan, Alexandra</t>
  </si>
  <si>
    <t>Geallis, Elaine M</t>
  </si>
  <si>
    <t>Geanconteri, Mary Lou A</t>
  </si>
  <si>
    <t>Geddeis, Karen B</t>
  </si>
  <si>
    <t>Gibbs, Paul B</t>
  </si>
  <si>
    <t>Glasebrook, Jaclyn M</t>
  </si>
  <si>
    <t>Henriot, Jean-Louis G</t>
  </si>
  <si>
    <t>Hickman, Patrick W</t>
  </si>
  <si>
    <t>Hilliard, Derek D</t>
  </si>
  <si>
    <t>Imbo, Ralph T</t>
  </si>
  <si>
    <t>Iriarte, Rafael B</t>
  </si>
  <si>
    <t>Johnston, Traci A</t>
  </si>
  <si>
    <t>Karp, Karen L</t>
  </si>
  <si>
    <t>Kats, Anatoliy</t>
  </si>
  <si>
    <t>Kirch, Karin E</t>
  </si>
  <si>
    <t>Klopp, Mark S</t>
  </si>
  <si>
    <t>Kolos, Dariusz</t>
  </si>
  <si>
    <t>Kozeluh, Cynthia J</t>
  </si>
  <si>
    <t>Kujawinski, Phillip</t>
  </si>
  <si>
    <t>Lukas, Rhonda D</t>
  </si>
  <si>
    <t>Manly, Ryan M</t>
  </si>
  <si>
    <t>Manly, Stephanie L</t>
  </si>
  <si>
    <t>Maskin, Debra R</t>
  </si>
  <si>
    <t>Meyer, Eric R</t>
  </si>
  <si>
    <t>Monaghan, Joel A</t>
  </si>
  <si>
    <t>Moran, Ryan C</t>
  </si>
  <si>
    <t>Murdough, Charles P</t>
  </si>
  <si>
    <t>Murdy, Brian J</t>
  </si>
  <si>
    <t>Ostrovskaya, Alla</t>
  </si>
  <si>
    <t>Pehlke, Robin E</t>
  </si>
  <si>
    <t>Pouplikollas, Alex</t>
  </si>
  <si>
    <t>Raflores, Alice K</t>
  </si>
  <si>
    <t>Redfern, Rene</t>
  </si>
  <si>
    <t>Regal, Linda C</t>
  </si>
  <si>
    <t>Reilly, Anthony J</t>
  </si>
  <si>
    <t>Reyes, Joel Angel</t>
  </si>
  <si>
    <t>Ruesch, Laura A</t>
  </si>
  <si>
    <t>Satala, Caitlin M</t>
  </si>
  <si>
    <t>Schramm, Nicole M</t>
  </si>
  <si>
    <t>Shipp, Megan C</t>
  </si>
  <si>
    <t>Sly, Lisa Meinhard</t>
  </si>
  <si>
    <t>Spero, Peter A</t>
  </si>
  <si>
    <t>Torres, Margaret Louise</t>
  </si>
  <si>
    <t>Wagner, Tina M</t>
  </si>
  <si>
    <t>Wall, Lisa Beth</t>
  </si>
  <si>
    <t>Wawryk, Jennifer E-R</t>
  </si>
  <si>
    <t>Winship, Richard C</t>
  </si>
  <si>
    <t>Woods, Deborah L</t>
  </si>
  <si>
    <t>Youabb, Nina Y</t>
  </si>
  <si>
    <t>Zachariou, Konstantinos</t>
  </si>
  <si>
    <t>Zalatoris, Jennifer R</t>
  </si>
  <si>
    <t>Zurita, Arnoldo</t>
  </si>
  <si>
    <t>Cable Matters Inc.</t>
  </si>
  <si>
    <t>Chemers, Charles</t>
  </si>
  <si>
    <t>Karpel, Rebecca</t>
  </si>
  <si>
    <t>Buck Bros Inc</t>
  </si>
  <si>
    <t>School Technology Associates Inc</t>
  </si>
  <si>
    <t>Nester, Nancy J</t>
  </si>
  <si>
    <t>Lawrence, Paige</t>
  </si>
  <si>
    <t>Super Cheer &amp; Dance Association</t>
  </si>
  <si>
    <t>Sunset Ridge Country Club</t>
  </si>
  <si>
    <t>Youth Services of Glenbrook/Northbrook</t>
  </si>
  <si>
    <t>Alla, Vignesh</t>
  </si>
  <si>
    <t>Electronic Imaging Materials Inc</t>
  </si>
  <si>
    <t>Cintas</t>
  </si>
  <si>
    <t>SkillsUSA Illinois, Inc</t>
  </si>
  <si>
    <t>Creative Graphic Arts</t>
  </si>
  <si>
    <t>Soifer, Jacob</t>
  </si>
  <si>
    <t>Boeke, Sarah</t>
  </si>
  <si>
    <t>ZOHO Corporation</t>
  </si>
  <si>
    <t>Heartland Alliance Health</t>
  </si>
  <si>
    <t>Wheaton College</t>
  </si>
  <si>
    <t>Menard Consulting Inc</t>
  </si>
  <si>
    <t>Vicco Group Inc.</t>
  </si>
  <si>
    <t>Brickman, Randy</t>
  </si>
  <si>
    <t>Van's Enterprise Limited</t>
  </si>
  <si>
    <t>Jennings Chevrolet</t>
  </si>
  <si>
    <t>Interstate Electronics Company</t>
  </si>
  <si>
    <t>KC Fitness Service</t>
  </si>
  <si>
    <t>Advertising in Action</t>
  </si>
  <si>
    <t>Isoda, Randolph</t>
  </si>
  <si>
    <t>University of Pittsburgh</t>
  </si>
  <si>
    <t>WellRight, Inc</t>
  </si>
  <si>
    <t>Russo Power Equipment</t>
  </si>
  <si>
    <t>Rydin</t>
  </si>
  <si>
    <t>Scholastic Inc.</t>
  </si>
  <si>
    <t>JSTOR / Ithaka Harbors Inc</t>
  </si>
  <si>
    <t>Team Sport Pro Ltd</t>
  </si>
  <si>
    <t>Language Line Services Inc</t>
  </si>
  <si>
    <t>Trinity International University</t>
  </si>
  <si>
    <t>Jeff Ford Woodwind Repair</t>
  </si>
  <si>
    <t>Ward's Natural Science</t>
  </si>
  <si>
    <t>Northfield Township Food Pantry</t>
  </si>
  <si>
    <t>City Welding Sales &amp; Service Inc</t>
  </si>
  <si>
    <t>College Entrance Examination Board</t>
  </si>
  <si>
    <t>NorthShore University HealthSystem OMEGA</t>
  </si>
  <si>
    <t>Jon-Don LLC</t>
  </si>
  <si>
    <t>Bard College IWT</t>
  </si>
  <si>
    <t>Cancer Wellness Center</t>
  </si>
  <si>
    <t>Henry, Lucas</t>
  </si>
  <si>
    <t>NAPA Auto Parts</t>
  </si>
  <si>
    <t>LRP Publications, Inc.</t>
  </si>
  <si>
    <t>Evanston Township High School</t>
  </si>
  <si>
    <t>The Scope Shoppe Inc</t>
  </si>
  <si>
    <t>Associated Property Counselors Ltd</t>
  </si>
  <si>
    <t>Bradley University</t>
  </si>
  <si>
    <t>Central Suburban League</t>
  </si>
  <si>
    <t>Lake Forest College</t>
  </si>
  <si>
    <t>Northwestern University</t>
  </si>
  <si>
    <t>Saf-T-Gard International, Inc.</t>
  </si>
  <si>
    <t>LD Trading Inc</t>
  </si>
  <si>
    <t>Rebel's Awards &amp; Engraving LLC</t>
  </si>
  <si>
    <t>Freshworks Inc</t>
  </si>
  <si>
    <t>Marcia Brenner Associates LLC</t>
  </si>
  <si>
    <t>Rockford Board of Education</t>
  </si>
  <si>
    <t>Suburban Trim &amp; Glass</t>
  </si>
  <si>
    <t>Shah, Parth</t>
  </si>
  <si>
    <t>Schoolboardnet LLC</t>
  </si>
  <si>
    <t>New Trier High School</t>
  </si>
  <si>
    <t>Northridge Area Swimming Association</t>
  </si>
  <si>
    <t>Batteries Plus LLC</t>
  </si>
  <si>
    <t>Uline Inc</t>
  </si>
  <si>
    <t>Amalgamated Bank of Chicago</t>
  </si>
  <si>
    <t>Dowling Catholic High School</t>
  </si>
  <si>
    <t>Raciak, Stephanie</t>
  </si>
  <si>
    <t>The Ark</t>
  </si>
  <si>
    <t>IHSA/IL High School Association</t>
  </si>
  <si>
    <t>Federico Auto Repair Inc</t>
  </si>
  <si>
    <t>Zhang, Matthew</t>
  </si>
  <si>
    <t>American Custom Silk Screening</t>
  </si>
  <si>
    <t>Marquee Event Group Inc</t>
  </si>
  <si>
    <t>The Lifeguard Store</t>
  </si>
  <si>
    <t>Workplace Installation Network</t>
  </si>
  <si>
    <t>National School Boards Association</t>
  </si>
  <si>
    <t>Zoom Video Communications Inc</t>
  </si>
  <si>
    <t>Amigos Library Services</t>
  </si>
  <si>
    <t>8th Day Consulting Training &amp; Software</t>
  </si>
  <si>
    <t>Progressive Pediatrics Therapy</t>
  </si>
  <si>
    <t>Infobase Holdings Inc</t>
  </si>
  <si>
    <t>Schwarz, Jeffrey W</t>
  </si>
  <si>
    <t>COTG/Chicago Office Technology Group</t>
  </si>
  <si>
    <t>BTU Consultants LLC</t>
  </si>
  <si>
    <t>Lawson Products Inc</t>
  </si>
  <si>
    <t>Stuart-Rodgers Ltd.</t>
  </si>
  <si>
    <t>Williams, Marli</t>
  </si>
  <si>
    <t>River Rand Bowl</t>
  </si>
  <si>
    <t>M Makki MD LLC</t>
  </si>
  <si>
    <t>Distributive Education Clubs of Illinois</t>
  </si>
  <si>
    <t>Clowning Around Entertainment</t>
  </si>
  <si>
    <t>Service Envelope Corporation</t>
  </si>
  <si>
    <t>First Communications LLC</t>
  </si>
  <si>
    <t>Pro-Line Door Systems, Inc</t>
  </si>
  <si>
    <t>Valley Lo Club Association Inc</t>
  </si>
  <si>
    <t>Halloran &amp; Yauch Inc</t>
  </si>
  <si>
    <t>Reese, Kate</t>
  </si>
  <si>
    <t>Allied 100</t>
  </si>
  <si>
    <t>Mueller, Paul G</t>
  </si>
  <si>
    <t>Language Testing Interrnational Inc</t>
  </si>
  <si>
    <t>Soliant Health, LLC</t>
  </si>
  <si>
    <t>K &amp; L Contractors, Inc.</t>
  </si>
  <si>
    <t>Americaneagle.Com</t>
  </si>
  <si>
    <t>Equipment International Ltd</t>
  </si>
  <si>
    <t>Fitzgerald Lighting and Maintenance Co. Inc.</t>
  </si>
  <si>
    <t>Russell, John Henry</t>
  </si>
  <si>
    <t>University of Illinois Chicago</t>
  </si>
  <si>
    <t>Vasco Asphalt Company</t>
  </si>
  <si>
    <t>Unum Life Insurance Company Of America</t>
  </si>
  <si>
    <t>Kiefer USA</t>
  </si>
  <si>
    <t>Olson, Caden</t>
  </si>
  <si>
    <t>Nelson Fire Protection</t>
  </si>
  <si>
    <t>Flinn Scientific Inc</t>
  </si>
  <si>
    <t>National Sports Nets, LLC</t>
  </si>
  <si>
    <t>Educational Systems &amp; Services Inc</t>
  </si>
  <si>
    <t>Loyola Academy</t>
  </si>
  <si>
    <t>Swank Digital Campus</t>
  </si>
  <si>
    <t>Sidley Austin LLP</t>
  </si>
  <si>
    <t>Pentegra Systems LLC</t>
  </si>
  <si>
    <t>Viking Chemical Company</t>
  </si>
  <si>
    <t>Creekside Printing</t>
  </si>
  <si>
    <t>Collins Sports Medicine</t>
  </si>
  <si>
    <t>Mankoff Industries Inc</t>
  </si>
  <si>
    <t>Airways Systems Inc</t>
  </si>
  <si>
    <t>Correct Digital Displays Inc</t>
  </si>
  <si>
    <t>The Sherwin-Williams Co</t>
  </si>
  <si>
    <t>Wet Solutions Inc</t>
  </si>
  <si>
    <t>EmbroidMe 519</t>
  </si>
  <si>
    <t>Blue Devil Swim Club</t>
  </si>
  <si>
    <t>Cohen, Sydney</t>
  </si>
  <si>
    <t>Fastsigns</t>
  </si>
  <si>
    <t>Follett School Solutions Inc</t>
  </si>
  <si>
    <t>ENSOL Energy Management Solutions</t>
  </si>
  <si>
    <t>Pauly's Custom Apparel Company</t>
  </si>
  <si>
    <t>ACS Filters &amp; Service</t>
  </si>
  <si>
    <t>Neuco Inc</t>
  </si>
  <si>
    <t>Grammarly, Inc</t>
  </si>
  <si>
    <t>Hoffman, Megan</t>
  </si>
  <si>
    <t>School Datebooks</t>
  </si>
  <si>
    <t>The New York Times</t>
  </si>
  <si>
    <t>Buckeye Cleaning Center</t>
  </si>
  <si>
    <t>Red Kaplan Consulting Groups LLC</t>
  </si>
  <si>
    <t>Rosenblum, Linda M</t>
  </si>
  <si>
    <t>Bazianos, Peter</t>
  </si>
  <si>
    <t>Madden Glass Inc</t>
  </si>
  <si>
    <t>Protolight Inc</t>
  </si>
  <si>
    <t>Classwork Co</t>
  </si>
  <si>
    <t>Tennant Sales and Service Company</t>
  </si>
  <si>
    <t>Special Education Systems Inc</t>
  </si>
  <si>
    <t>Rockwell Space Solutions, Inc.</t>
  </si>
  <si>
    <t>U.S.M.M., Inc.</t>
  </si>
  <si>
    <t>OverDrive Inc</t>
  </si>
  <si>
    <t>Cook County Treasurer</t>
  </si>
  <si>
    <t>Illini Power Products</t>
  </si>
  <si>
    <t>Share Corporation</t>
  </si>
  <si>
    <t>Desert Springs Water Company Inc</t>
  </si>
  <si>
    <t>Pro Security ID, LLC</t>
  </si>
  <si>
    <t>United Analytical Services Inc</t>
  </si>
  <si>
    <t>Greenhouse A-Fex Company</t>
  </si>
  <si>
    <t>Dolins, Michael</t>
  </si>
  <si>
    <t>Fleet Feet</t>
  </si>
  <si>
    <t>Service Sanitation Inc</t>
  </si>
  <si>
    <t>LEAD / SpeakUP! Prevention Coalition</t>
  </si>
  <si>
    <t>Vernier Software &amp; Technology</t>
  </si>
  <si>
    <t>LibrariesFirst</t>
  </si>
  <si>
    <t>Thelen Materials, LLC</t>
  </si>
  <si>
    <t>Trophies By George Inc</t>
  </si>
  <si>
    <t>Hayes Mechanical</t>
  </si>
  <si>
    <t>Ingram Book Company</t>
  </si>
  <si>
    <t>IXL Learning Inc</t>
  </si>
  <si>
    <t>NSC Management LLC</t>
  </si>
  <si>
    <t>Cargill Incorporated</t>
  </si>
  <si>
    <t>R.A. Adams Enterprises Inc</t>
  </si>
  <si>
    <t>Horace Mann Insurance Company</t>
  </si>
  <si>
    <t>The Flolo Corporation</t>
  </si>
  <si>
    <t>Aronson and Associates Ltd</t>
  </si>
  <si>
    <t>Bill's Auto &amp; Truck Repair</t>
  </si>
  <si>
    <t>Atlas Bobcat LLC</t>
  </si>
  <si>
    <t>Santucci Plumbing Inc</t>
  </si>
  <si>
    <t>H-O-H Water Technology, Inc.</t>
  </si>
  <si>
    <t>Fleck's Landscaping</t>
  </si>
  <si>
    <t>Milliman Inc.</t>
  </si>
  <si>
    <t>Rayner &amp; Rinn Scott</t>
  </si>
  <si>
    <t>Habitat for Humanity - Lake County</t>
  </si>
  <si>
    <t>Damiano Diesel Service Center</t>
  </si>
  <si>
    <t>Chicago Debate Commission</t>
  </si>
  <si>
    <t>Advance Engine Rebuilders</t>
  </si>
  <si>
    <t>Smart Elevators Corporation</t>
  </si>
  <si>
    <t>Thomson Reuters Inc</t>
  </si>
  <si>
    <t>M C Glass &amp; Mirror LLC</t>
  </si>
  <si>
    <t>Screenflex Portable Partitions Inc.</t>
  </si>
  <si>
    <t>Home Depot Credit Services</t>
  </si>
  <si>
    <t>Heritage Oaks Golf Club</t>
  </si>
  <si>
    <t>The Ellison Group Inc</t>
  </si>
  <si>
    <t>School Health Corporation</t>
  </si>
  <si>
    <t>Chocolatey Software, Inc.</t>
  </si>
  <si>
    <t>Glenview Postmaster/US Postal Service</t>
  </si>
  <si>
    <t>Laugeson, Elizabeth</t>
  </si>
  <si>
    <t>Uncharted Learning, NFP</t>
  </si>
  <si>
    <t>Oakton Community College</t>
  </si>
  <si>
    <t>Oak Brook Mechanical Services, Inc.</t>
  </si>
  <si>
    <t>Ferguson Facilities Supply</t>
  </si>
  <si>
    <t>Sports Huddle Inc</t>
  </si>
  <si>
    <t>Anderson Pest Solutions</t>
  </si>
  <si>
    <t>Rollings Hills Nursery LLC</t>
  </si>
  <si>
    <t>SiteOne Landscape Supply LLC</t>
  </si>
  <si>
    <t>Life Fitness LLC</t>
  </si>
  <si>
    <t>SavATree</t>
  </si>
  <si>
    <t>Krueger International Inc</t>
  </si>
  <si>
    <t>The Sign Palace Inc</t>
  </si>
  <si>
    <t>Rhino Medical Supply Inc</t>
  </si>
  <si>
    <t>Texthelp Inc</t>
  </si>
  <si>
    <t>Notable Inc</t>
  </si>
  <si>
    <t>Enchanted Castle</t>
  </si>
  <si>
    <t>Fourth Cliff Adventure, Inc</t>
  </si>
  <si>
    <t>Gerber Life Insurance Company</t>
  </si>
  <si>
    <t>Hewlett Packard Enterprise Company</t>
  </si>
  <si>
    <t>IWS, Inc.</t>
  </si>
  <si>
    <t>Action Fence Contractors Inc</t>
  </si>
  <si>
    <t>WeVideo Inc</t>
  </si>
  <si>
    <t>Acutrak Solutions</t>
  </si>
  <si>
    <t>Valor Technologies Inc</t>
  </si>
  <si>
    <t>A-Z Entertainment, Ltd.</t>
  </si>
  <si>
    <t>American Mobile Staging, Inc.</t>
  </si>
  <si>
    <t>JourneyEd.com, Inc.</t>
  </si>
  <si>
    <t>Pioneer Athletics</t>
  </si>
  <si>
    <t>The Josselyn Center, NFP</t>
  </si>
  <si>
    <t>Amber Mechanical Contractors</t>
  </si>
  <si>
    <t>TLK Marketing &amp; Sports</t>
  </si>
  <si>
    <t>Best Plumbing Specialties Inc</t>
  </si>
  <si>
    <t>Conserve FS Inc</t>
  </si>
  <si>
    <t>Bizar Entertainment Inc</t>
  </si>
  <si>
    <t>SwiftData Technology, LLC</t>
  </si>
  <si>
    <t>E.V. Master</t>
  </si>
  <si>
    <t>Ed Dunkelblau and Associates PC</t>
  </si>
  <si>
    <t>Printwell Printing</t>
  </si>
  <si>
    <t>Real Graphix Inc</t>
  </si>
  <si>
    <t>Sportsfields, Inc.</t>
  </si>
  <si>
    <t>LTD Technology Solutions, Inc.</t>
  </si>
  <si>
    <t>Gerks Enterprises Inc</t>
  </si>
  <si>
    <t>Renaissance Learning Inc.</t>
  </si>
  <si>
    <t>Pear Deck Inc</t>
  </si>
  <si>
    <t>Waste Management</t>
  </si>
  <si>
    <t>Employee Resource Systems, Inc.</t>
  </si>
  <si>
    <t>Illinois State Police</t>
  </si>
  <si>
    <t>Peer Services Inc</t>
  </si>
  <si>
    <t>Rogue Fitness</t>
  </si>
  <si>
    <t>Jasculca Terman and Associates Inc</t>
  </si>
  <si>
    <t>Pinstripes</t>
  </si>
  <si>
    <t>Apple Computer Inc</t>
  </si>
  <si>
    <t>Tri-Dim Filter Corporation</t>
  </si>
  <si>
    <t>EBSCO Information Services</t>
  </si>
  <si>
    <t>Carrier Corporation</t>
  </si>
  <si>
    <t>Energetics Management, Inc.</t>
  </si>
  <si>
    <t>Cintas 769</t>
  </si>
  <si>
    <t>Interviewstream Inc</t>
  </si>
  <si>
    <t>Compass Health Center LLC</t>
  </si>
  <si>
    <t>Halogen Supply Company</t>
  </si>
  <si>
    <t>ACT, Inc</t>
  </si>
  <si>
    <t>Storcom Inc</t>
  </si>
  <si>
    <t>Advance J Giannini Inc</t>
  </si>
  <si>
    <t>IASB/IL Association of School Boards</t>
  </si>
  <si>
    <t>Newsela, Inc.</t>
  </si>
  <si>
    <t>Agile Sports Technologies Inc / HUDL</t>
  </si>
  <si>
    <t>Turnitin, LLC</t>
  </si>
  <si>
    <t>Intrado Interactive Services Corporation</t>
  </si>
  <si>
    <t>ISCorp / Integrated Systems Corporation</t>
  </si>
  <si>
    <t>Metro Infectious Disease Consultants LLC</t>
  </si>
  <si>
    <t>Dance Party DJs Inc</t>
  </si>
  <si>
    <t>Goldstar Learning Inc</t>
  </si>
  <si>
    <t>WW Grainger Inc</t>
  </si>
  <si>
    <t>MetLife Resources</t>
  </si>
  <si>
    <t>Vanities Manufacturing Co Inc</t>
  </si>
  <si>
    <t>Trane US Inc</t>
  </si>
  <si>
    <t>Corrie LLC</t>
  </si>
  <si>
    <t>P. A. Crimson Fire Risk Services Inc.</t>
  </si>
  <si>
    <t>R&amp;M Specialties Ltd</t>
  </si>
  <si>
    <t>Imagetec LP</t>
  </si>
  <si>
    <t>Thoughtexchange</t>
  </si>
  <si>
    <t>University of Illinois Urbana Champaign</t>
  </si>
  <si>
    <t>AVI Systems Inc</t>
  </si>
  <si>
    <t>Naviance Inc</t>
  </si>
  <si>
    <t>Otis Elevator Company</t>
  </si>
  <si>
    <t>Kudelski Security, Inc</t>
  </si>
  <si>
    <t>Forecast 5 Analytics Inc</t>
  </si>
  <si>
    <t>Broadcasters General Store</t>
  </si>
  <si>
    <t>Carroll Seating Company Inc</t>
  </si>
  <si>
    <t>May Decorating II Inc</t>
  </si>
  <si>
    <t>Lewis Paper International, Inc</t>
  </si>
  <si>
    <t>Grand Stage Lighting Company Inc</t>
  </si>
  <si>
    <t>Amazon Capital Services Inc</t>
  </si>
  <si>
    <t>Gale/Cengage Learning</t>
  </si>
  <si>
    <t>Hill Mechanical Services Inc</t>
  </si>
  <si>
    <t>Renzi &amp; Associates, Inc.</t>
  </si>
  <si>
    <t>Today's Business Solutions, Inc.</t>
  </si>
  <si>
    <t>Alliance Disaster Kleenup Inc</t>
  </si>
  <si>
    <t>ByteSpeed LLC</t>
  </si>
  <si>
    <t>Sennott, James</t>
  </si>
  <si>
    <t>Illinois Steel Buildings Inc</t>
  </si>
  <si>
    <t>Allegra Marketing Print Signs</t>
  </si>
  <si>
    <t>Ameriprise Financial</t>
  </si>
  <si>
    <t>VT Services Inc</t>
  </si>
  <si>
    <t>Riddell/All American Sports Corp</t>
  </si>
  <si>
    <t>1st Ayd Corp</t>
  </si>
  <si>
    <t>NSSEO/Northwest Suburban Special Ed Org</t>
  </si>
  <si>
    <t>Engler Callaway Baasten LLC</t>
  </si>
  <si>
    <t>Libertyville Tile &amp; Carpet</t>
  </si>
  <si>
    <t>Multisystem Management Company Inc</t>
  </si>
  <si>
    <t>Illinois Swimming Inc</t>
  </si>
  <si>
    <t>Achieve3000, Inc</t>
  </si>
  <si>
    <t>HFO Chicago</t>
  </si>
  <si>
    <t>PHS Capital LLC</t>
  </si>
  <si>
    <t>The Athletic Equipment Source Inc</t>
  </si>
  <si>
    <t>Digital Ally Inc</t>
  </si>
  <si>
    <t>Edgenuity Inc.</t>
  </si>
  <si>
    <t>Johnson Controls Fire Protection LP</t>
  </si>
  <si>
    <t>Newberry, Jennifer</t>
  </si>
  <si>
    <t>Image Specialties of Glenview Inc</t>
  </si>
  <si>
    <t>Monarch Construction Co</t>
  </si>
  <si>
    <t>Empower Health Services, LLC</t>
  </si>
  <si>
    <t>Rev.com, Inc.</t>
  </si>
  <si>
    <t>Special Education Services</t>
  </si>
  <si>
    <t>Behr Communications Inc</t>
  </si>
  <si>
    <t>Home Depot Pro</t>
  </si>
  <si>
    <t>Skyward Inc</t>
  </si>
  <si>
    <t>Duffy, Peter</t>
  </si>
  <si>
    <t>Reserve Account</t>
  </si>
  <si>
    <t>Perch</t>
  </si>
  <si>
    <t>Canon Solutions America, Inc.</t>
  </si>
  <si>
    <t>Village of Glenview</t>
  </si>
  <si>
    <t>ProQuest LP</t>
  </si>
  <si>
    <t>Lauterbach &amp; Amen LLP</t>
  </si>
  <si>
    <t>The Hanover Research Council LLC</t>
  </si>
  <si>
    <t>New Horizon Center for Children &amp; Adults</t>
  </si>
  <si>
    <t>Steiner Electric Company</t>
  </si>
  <si>
    <t>H2I Group, Inc.</t>
  </si>
  <si>
    <t>Frontline Education</t>
  </si>
  <si>
    <t>Mark's Plumbing Parts</t>
  </si>
  <si>
    <t>Northfield Township School Treasurer</t>
  </si>
  <si>
    <t>North American Corporation</t>
  </si>
  <si>
    <t>Interior Investments LLC</t>
  </si>
  <si>
    <t>Felicity Schools LLC</t>
  </si>
  <si>
    <t>Hurricane Electric LLC</t>
  </si>
  <si>
    <t>Great American Life Insurance Co</t>
  </si>
  <si>
    <t>T-Mobile</t>
  </si>
  <si>
    <t>Expert Pay</t>
  </si>
  <si>
    <t>First Investors Corp</t>
  </si>
  <si>
    <t>Center on Deafness</t>
  </si>
  <si>
    <t>Village of Northbrook</t>
  </si>
  <si>
    <t>Intelligent Lighting Creations Inc</t>
  </si>
  <si>
    <t>Finalsite</t>
  </si>
  <si>
    <t>Kimball</t>
  </si>
  <si>
    <t>Lake Forest Acute Care</t>
  </si>
  <si>
    <t>Camelot Therapeutic Schools, LLC</t>
  </si>
  <si>
    <t>Rosemont Theatre</t>
  </si>
  <si>
    <t>A Messe Supply Corporation</t>
  </si>
  <si>
    <t>Ipevo Inc</t>
  </si>
  <si>
    <t>Orchard Village</t>
  </si>
  <si>
    <t>Little City Foundation</t>
  </si>
  <si>
    <t>Call One</t>
  </si>
  <si>
    <t>PowerSchool Group LLC</t>
  </si>
  <si>
    <t>DeFranco Plumbing Inc</t>
  </si>
  <si>
    <t>Cardosi Kiper Design Group, Inc.</t>
  </si>
  <si>
    <t>Accelerated Athletics LLC</t>
  </si>
  <si>
    <t>MetLife - Premium Remittance</t>
  </si>
  <si>
    <t>Midwest Educational Furnishings Inc</t>
  </si>
  <si>
    <t>Nicor Gas</t>
  </si>
  <si>
    <t>Village Green Business Center LLC</t>
  </si>
  <si>
    <t>North Shore Turf Industries, LTD</t>
  </si>
  <si>
    <t>Direct Fitness Solutions</t>
  </si>
  <si>
    <t>BSN Sports LLC</t>
  </si>
  <si>
    <t>Poblocki Sign Company LLC</t>
  </si>
  <si>
    <t>Med-Call Healthcare, Inc.</t>
  </si>
  <si>
    <t>The Horton Group</t>
  </si>
  <si>
    <t>Siemens Industry, Inc.</t>
  </si>
  <si>
    <t>American Heritage Protective Services Inc</t>
  </si>
  <si>
    <t>Evanston/Skokie School District 65</t>
  </si>
  <si>
    <t>DeKalb Mechanical Inc</t>
  </si>
  <si>
    <t>Bmo Harris Bank</t>
  </si>
  <si>
    <t>Broadstep Academy - Illinois, Inc</t>
  </si>
  <si>
    <t>Connection's Academy East</t>
  </si>
  <si>
    <t>Devereux Advanced Behavioral Health</t>
  </si>
  <si>
    <t>Hauser, Izzo, Petrarca, Gleason, &amp; Stillman, LLC</t>
  </si>
  <si>
    <t>Standard Insurance Company</t>
  </si>
  <si>
    <t>Maryville Academy</t>
  </si>
  <si>
    <t>Village of Northbrook - Police Department</t>
  </si>
  <si>
    <t>Frank Cooney Company</t>
  </si>
  <si>
    <t>Preservation Services, Inc.</t>
  </si>
  <si>
    <t>Larson Equipment and Furniture Company</t>
  </si>
  <si>
    <t>Converged Digital Networks LLC</t>
  </si>
  <si>
    <t>New Hope Academy</t>
  </si>
  <si>
    <t>Carey Electric Inc</t>
  </si>
  <si>
    <t>Arcon Associates Inc</t>
  </si>
  <si>
    <t>Crown Castle Fiber LLC</t>
  </si>
  <si>
    <t>BlueModus Inc</t>
  </si>
  <si>
    <t>Corporate Concepts Inc</t>
  </si>
  <si>
    <t>Tor Construction Company, Inc</t>
  </si>
  <si>
    <t>Midwest Computer Products, Inc.</t>
  </si>
  <si>
    <t>Cove School</t>
  </si>
  <si>
    <t>Jostens Inc</t>
  </si>
  <si>
    <t>Forward Space LLC</t>
  </si>
  <si>
    <t>Himes, Petrarca &amp; Fester</t>
  </si>
  <si>
    <t>Arlyn School</t>
  </si>
  <si>
    <t>Johnson Floor Company Inc</t>
  </si>
  <si>
    <t>APCO Graphics Inc</t>
  </si>
  <si>
    <t>Soliant Consulting Inc</t>
  </si>
  <si>
    <t>Boston Higashi School, Inc.</t>
  </si>
  <si>
    <t>CCMSI/Cannon Cochran Management Services Inc</t>
  </si>
  <si>
    <t>College Board</t>
  </si>
  <si>
    <t>Quest Food Management Services</t>
  </si>
  <si>
    <t>Xerox Corporation</t>
  </si>
  <si>
    <t>Wediko Children's Services</t>
  </si>
  <si>
    <t>D Kersey Construction Co.</t>
  </si>
  <si>
    <t>Superior Paving Inc</t>
  </si>
  <si>
    <t>CSI Leasing, Inc</t>
  </si>
  <si>
    <t>BP Canada Energy Marketing Co</t>
  </si>
  <si>
    <t>Oconomowoc Developmental Training Center LLC</t>
  </si>
  <si>
    <t>Knickerbocker Roofing &amp; Paving CO., Inc.</t>
  </si>
  <si>
    <t>Safeway Transportation Services Corp</t>
  </si>
  <si>
    <t>Beck's Book Store Inc</t>
  </si>
  <si>
    <t>Nepco Inc</t>
  </si>
  <si>
    <t>AEP Energy Inc</t>
  </si>
  <si>
    <t>Champion Energy Services</t>
  </si>
  <si>
    <t>Mercury Promotions &amp; Fulfillment</t>
  </si>
  <si>
    <t>Safeguard Surveillance LLC</t>
  </si>
  <si>
    <t>Computer Drive of Skokie, Inc</t>
  </si>
  <si>
    <t>Anderson Lock Company</t>
  </si>
  <si>
    <t>Heartspring</t>
  </si>
  <si>
    <t>CDW LLC</t>
  </si>
  <si>
    <t>Bellefaire JCB</t>
  </si>
  <si>
    <t>SSCRMP/Secondary School Cooperative Risk</t>
  </si>
  <si>
    <t>First Student Inc</t>
  </si>
  <si>
    <t>NSSED/Northern Suburban Special Education District</t>
  </si>
  <si>
    <t>8to8 Media Inc</t>
  </si>
  <si>
    <t>ABC-CLIO LLC</t>
  </si>
  <si>
    <t>Addie Tech LLC</t>
  </si>
  <si>
    <t>Advance Auto Parts</t>
  </si>
  <si>
    <t>Advocate Lutheran General Hospital</t>
  </si>
  <si>
    <t>Aetna Life Insurance Company</t>
  </si>
  <si>
    <t>Ahead of Our Time Publishing</t>
  </si>
  <si>
    <t>AKHS Debate, Inc.</t>
  </si>
  <si>
    <t>Alexian Brothers Behavioral Health Hospital</t>
  </si>
  <si>
    <t>Allen, Katherine</t>
  </si>
  <si>
    <t>American Heritage School</t>
  </si>
  <si>
    <t>American Psychological Association</t>
  </si>
  <si>
    <t>American Time</t>
  </si>
  <si>
    <t>Appraisal Associates</t>
  </si>
  <si>
    <t>Argo Translation</t>
  </si>
  <si>
    <t>Arizona State University</t>
  </si>
  <si>
    <t>Armour, Regina</t>
  </si>
  <si>
    <t>Arora, Kirinna</t>
  </si>
  <si>
    <t>Automatic Sync Technologies LLC</t>
  </si>
  <si>
    <t>Avant Assessment LLC</t>
  </si>
  <si>
    <t>Banerjee, Ayush</t>
  </si>
  <si>
    <t>Bannerville USA Inc</t>
  </si>
  <si>
    <t>Barajas, Stephanie C</t>
  </si>
  <si>
    <t>Barr Mechanical Sales Inc</t>
  </si>
  <si>
    <t>Berry, Olivia</t>
  </si>
  <si>
    <t>BHFX Imaging LLC</t>
  </si>
  <si>
    <t>Blitt and Gaines PC</t>
  </si>
  <si>
    <t>Boathouse Sports</t>
  </si>
  <si>
    <t>Bredemann Ford in Glenview</t>
  </si>
  <si>
    <t>Breedlove Sporting Goods Inc</t>
  </si>
  <si>
    <t>Brenthaven</t>
  </si>
  <si>
    <t>Brigham Young University</t>
  </si>
  <si>
    <t>Brown, Kyle</t>
  </si>
  <si>
    <t>Built Best Fence Co. Inc</t>
  </si>
  <si>
    <t>Bull Valley Software, Inc.</t>
  </si>
  <si>
    <t>Burlak, Maya</t>
  </si>
  <si>
    <t>Callahan, Nora</t>
  </si>
  <si>
    <t>CATCH Inc.</t>
  </si>
  <si>
    <t>Chicago Kiln Service, Inc</t>
  </si>
  <si>
    <t>Chicago Tribune LLC</t>
  </si>
  <si>
    <t>Cho, Ohmoon or Namjung</t>
  </si>
  <si>
    <t>Citywide CPR Inc</t>
  </si>
  <si>
    <t>Clinkunbroomer, Shannon</t>
  </si>
  <si>
    <t>Conduent HR Consulting, LLC</t>
  </si>
  <si>
    <t>Conklin, Elyse</t>
  </si>
  <si>
    <t>Cooper, Gregory</t>
  </si>
  <si>
    <t>Couch Fire Films, LLC</t>
  </si>
  <si>
    <t>Court Products Inc</t>
  </si>
  <si>
    <t>Crisis Prevention Institute, Inc.</t>
  </si>
  <si>
    <t>Cytrynbaum, Solomon</t>
  </si>
  <si>
    <t>Darling Ingredients Inc</t>
  </si>
  <si>
    <t>Deerfield High School</t>
  </si>
  <si>
    <t>DePaul University</t>
  </si>
  <si>
    <t>Double B Entertainment Inc</t>
  </si>
  <si>
    <t>Dow Jones &amp; Company, Inc.</t>
  </si>
  <si>
    <t>Dude Solutions Inc</t>
  </si>
  <si>
    <t>Durham Academy</t>
  </si>
  <si>
    <t>Edpuzzle, Inc.</t>
  </si>
  <si>
    <t>Edwards Florist of Northbrook</t>
  </si>
  <si>
    <t>Eggener, Braya</t>
  </si>
  <si>
    <t>Encyclopaedia Britannica, Inc.</t>
  </si>
  <si>
    <t>EnergyTees</t>
  </si>
  <si>
    <t>Equipment Depot Ltd</t>
  </si>
  <si>
    <t>Esscoe, LLC</t>
  </si>
  <si>
    <t>Falk, Brooke</t>
  </si>
  <si>
    <t>Family Service Center</t>
  </si>
  <si>
    <t>Fields, Jacob</t>
  </si>
  <si>
    <t>FMC Aquatic Opportunities</t>
  </si>
  <si>
    <t>Fox Valley Fire &amp; Safety Company, Inc</t>
  </si>
  <si>
    <t>Franczek PC</t>
  </si>
  <si>
    <t>Garaventa Lift</t>
  </si>
  <si>
    <t>Glen, Ethan</t>
  </si>
  <si>
    <t>Glenview Northbrook Kiwanis Foundation</t>
  </si>
  <si>
    <t>Glenview School District 34</t>
  </si>
  <si>
    <t>Glueckert, James L</t>
  </si>
  <si>
    <t>Gordon Food Service Inc</t>
  </si>
  <si>
    <t>Graphic Edge Inc</t>
  </si>
  <si>
    <t>Graphic Products, Inc.</t>
  </si>
  <si>
    <t>Greene, Jett</t>
  </si>
  <si>
    <t>Have Dreams</t>
  </si>
  <si>
    <t>Haverford College</t>
  </si>
  <si>
    <t>Hoffmann Strings Ltd</t>
  </si>
  <si>
    <t>IHLS-OCLC</t>
  </si>
  <si>
    <t>Illinois Institute of Technology</t>
  </si>
  <si>
    <t>Illinois Office of the State Fire Marshal</t>
  </si>
  <si>
    <t>Illinois Principals Association</t>
  </si>
  <si>
    <t>Illinois Wesleyan University</t>
  </si>
  <si>
    <t>Imbert International Inc</t>
  </si>
  <si>
    <t>INCCRRA</t>
  </si>
  <si>
    <t>Inrush Broadcast Services LLC</t>
  </si>
  <si>
    <t>Instrumentalist Awards LLC</t>
  </si>
  <si>
    <t>Jackson, Jonathan</t>
  </si>
  <si>
    <t>James B Conant High School</t>
  </si>
  <si>
    <t>Kent Denver School</t>
  </si>
  <si>
    <t>Kiefer Aquatics</t>
  </si>
  <si>
    <t>King, Joseph</t>
  </si>
  <si>
    <t>Knebelkamp, Abigail</t>
  </si>
  <si>
    <t>Korbakis, Perry</t>
  </si>
  <si>
    <t>Kriha Law LLC</t>
  </si>
  <si>
    <t>Lake Highland Preparatory School</t>
  </si>
  <si>
    <t>Lakeshore Athletics Services Inc</t>
  </si>
  <si>
    <t>Lawrence University - Wisconsin</t>
  </si>
  <si>
    <t>Lenovo Inc</t>
  </si>
  <si>
    <t>Leske, Matthew</t>
  </si>
  <si>
    <t>Lillig, Maria</t>
  </si>
  <si>
    <t>Lombardo, Anthony</t>
  </si>
  <si>
    <t>Lora's Flora</t>
  </si>
  <si>
    <t>Loyola University Chicago</t>
  </si>
  <si>
    <t>M Square Catering Inc</t>
  </si>
  <si>
    <t>M&amp;P Presentations LLC</t>
  </si>
  <si>
    <t>Madison Aquatic Club</t>
  </si>
  <si>
    <t>Magic-Wrighter Inc</t>
  </si>
  <si>
    <t>Maine West High School</t>
  </si>
  <si>
    <t>MarketVolt LLC</t>
  </si>
  <si>
    <t>Marquette University</t>
  </si>
  <si>
    <t>Massachusetts Institute of Technology</t>
  </si>
  <si>
    <t>Matanya's Hope</t>
  </si>
  <si>
    <t>McKibben Demographic Research, LLC</t>
  </si>
  <si>
    <t>MDC Interior Solutions LLC</t>
  </si>
  <si>
    <t>Medox</t>
  </si>
  <si>
    <t>Meet Scoring Technologies Inc</t>
  </si>
  <si>
    <t>Midwest Promotional Group</t>
  </si>
  <si>
    <t>Minnesota Clay Co. USA</t>
  </si>
  <si>
    <t>Mitchell1</t>
  </si>
  <si>
    <t>Moncure &amp; Associates Inc</t>
  </si>
  <si>
    <t>National Lift Truck Inc</t>
  </si>
  <si>
    <t>National Student Clearinghouse</t>
  </si>
  <si>
    <t>NDCA/National Debate Coaches Association</t>
  </si>
  <si>
    <t>Neff by Jostens</t>
  </si>
  <si>
    <t>New York University</t>
  </si>
  <si>
    <t>Niagara University</t>
  </si>
  <si>
    <t>Niles West High School</t>
  </si>
  <si>
    <t>North Shore Country Club</t>
  </si>
  <si>
    <t>Northern Illinois University</t>
  </si>
  <si>
    <t>Noteman, Sophia</t>
  </si>
  <si>
    <t>Oak Concussion Management</t>
  </si>
  <si>
    <t>O'Connell, Jacquelyn</t>
  </si>
  <si>
    <t>Okemos Public Schools</t>
  </si>
  <si>
    <t>Onward Neighborhood House</t>
  </si>
  <si>
    <t>Oxbridge Academy - Debate</t>
  </si>
  <si>
    <t>Pace Suburban Bus</t>
  </si>
  <si>
    <t>Palos Verdes Peninsula High School</t>
  </si>
  <si>
    <t>Pazol, Ellie</t>
  </si>
  <si>
    <t>Personnel Planners Inc</t>
  </si>
  <si>
    <t>PJ Photography &amp; Lab Inc</t>
  </si>
  <si>
    <t>Plack, Harold Joseph</t>
  </si>
  <si>
    <t>Platinum Poolcare Aquatech, Ltd.</t>
  </si>
  <si>
    <t>PM Music Center of Aurora Inc</t>
  </si>
  <si>
    <t>Premier Fall Protection Inc</t>
  </si>
  <si>
    <t>Princeton University</t>
  </si>
  <si>
    <t>Propio LS, LLC</t>
  </si>
  <si>
    <t>Prospect High School</t>
  </si>
  <si>
    <t>PSAT/NMSQT</t>
  </si>
  <si>
    <t>R&amp;G Consultants Inc</t>
  </si>
  <si>
    <t>R.A. Eastman, Inc.</t>
  </si>
  <si>
    <t>Ramirez, Paul</t>
  </si>
  <si>
    <t>Raptor Technologies LCC</t>
  </si>
  <si>
    <t>Raymond James and Associates Inc</t>
  </si>
  <si>
    <t>RBS Activewear Inc</t>
  </si>
  <si>
    <t>Reese, Madeline Lee</t>
  </si>
  <si>
    <t>Riddiford Roofing Company</t>
  </si>
  <si>
    <t>River Trails Park District</t>
  </si>
  <si>
    <t>Rose-Hulman Institute of Technology</t>
  </si>
  <si>
    <t>Sage Publishing Inc</t>
  </si>
  <si>
    <t>Saint Louis University</t>
  </si>
  <si>
    <t>Sanders Cleaners</t>
  </si>
  <si>
    <t>Santa Ana Unified School District</t>
  </si>
  <si>
    <t>Schindler Elevator Corporation</t>
  </si>
  <si>
    <t>School Nurse Supply Inc</t>
  </si>
  <si>
    <t>Scott Backovich Communications</t>
  </si>
  <si>
    <t>Sebert Landscaping</t>
  </si>
  <si>
    <t>Shred-It</t>
  </si>
  <si>
    <t>Shriners Hospitals for Children</t>
  </si>
  <si>
    <t>Siegel, Jeff</t>
  </si>
  <si>
    <t>Skoulikaris, Kelly</t>
  </si>
  <si>
    <t>Sonen, Piper</t>
  </si>
  <si>
    <t>Sonitrol Great Lakes - Illinois</t>
  </si>
  <si>
    <t>Sovitzky, Peter</t>
  </si>
  <si>
    <t>Special Spaces Inc</t>
  </si>
  <si>
    <t>Springer Nature Customer Service Center LLC</t>
  </si>
  <si>
    <t>Springshare LLC</t>
  </si>
  <si>
    <t>St. Charles Aquatics</t>
  </si>
  <si>
    <t>St. Olaf College</t>
  </si>
  <si>
    <t>State Treasurer's Office - Unclaimed Property</t>
  </si>
  <si>
    <t>Subade, Kyle Gian</t>
  </si>
  <si>
    <t>Sun, Britney</t>
  </si>
  <si>
    <t>Surico Sports</t>
  </si>
  <si>
    <t>Swid Sales Corp</t>
  </si>
  <si>
    <t>Tallgrass Restoration, LLC</t>
  </si>
  <si>
    <t>Tarter, Ian</t>
  </si>
  <si>
    <t>TerraCycle Regulated Waste LLC</t>
  </si>
  <si>
    <t>Texas State University</t>
  </si>
  <si>
    <t>The Crystal Cave</t>
  </si>
  <si>
    <t>The Newberry Library</t>
  </si>
  <si>
    <t>The OCD &amp; Anxiety Center</t>
  </si>
  <si>
    <t>The Rolling Bean LLC</t>
  </si>
  <si>
    <t>The Sherwin-Williams Co.</t>
  </si>
  <si>
    <t>Tolle, Alexis</t>
  </si>
  <si>
    <t>Total Administrative Services Corp (TASC)</t>
  </si>
  <si>
    <t>Tri-Angle Screen Print</t>
  </si>
  <si>
    <t>United States Treasury</t>
  </si>
  <si>
    <t>University of Colorado Boulder</t>
  </si>
  <si>
    <t>University of Minnesota Twin Cities</t>
  </si>
  <si>
    <t>University of Nebraska - Lincoln</t>
  </si>
  <si>
    <t>University of Notre Dame</t>
  </si>
  <si>
    <t>University of Pennsylvania</t>
  </si>
  <si>
    <t>University of Richmond</t>
  </si>
  <si>
    <t>University of Rochester</t>
  </si>
  <si>
    <t>University of South Carolina</t>
  </si>
  <si>
    <t>University of Wisconsin Madison</t>
  </si>
  <si>
    <t>Varsity Spirit Fashions &amp; Supplies LLC</t>
  </si>
  <si>
    <t>Vertical Lessons Inc.</t>
  </si>
  <si>
    <t>Walther, Mary</t>
  </si>
  <si>
    <t>Wenger Corporation</t>
  </si>
  <si>
    <t>Willowhill Golf Course</t>
  </si>
  <si>
    <t>Woodwind &amp; Brasswind</t>
  </si>
  <si>
    <t>Yabla, Inc</t>
  </si>
  <si>
    <t>Ziemba, Katie</t>
  </si>
  <si>
    <t>Czerwin, Erik M</t>
  </si>
  <si>
    <t>Emory University</t>
  </si>
  <si>
    <t>Gonzaga University</t>
  </si>
  <si>
    <t>Graff, Lee</t>
  </si>
  <si>
    <t>Illinois State University</t>
  </si>
  <si>
    <t>Lake Forest High School</t>
  </si>
  <si>
    <t>Latino Summit</t>
  </si>
  <si>
    <t>Michigan State University</t>
  </si>
  <si>
    <t>New Tradition Chorus</t>
  </si>
  <si>
    <t>North Cook Intermediate Service Center</t>
  </si>
  <si>
    <t>Oregon State University</t>
  </si>
  <si>
    <t>Pandhi, Malti</t>
  </si>
  <si>
    <t>Purdue University</t>
  </si>
  <si>
    <t>Ridgewood High School</t>
  </si>
  <si>
    <t>Shakhnis, Rebecca</t>
  </si>
  <si>
    <t>University of Arizona</t>
  </si>
  <si>
    <t>University Of Iowa, Office of Fin.Aid</t>
  </si>
  <si>
    <t>University Of Michigan</t>
  </si>
  <si>
    <t>University of Southern California</t>
  </si>
  <si>
    <t>atCommunications, LLC</t>
  </si>
  <si>
    <t>Tener, Walter</t>
  </si>
  <si>
    <t>Krzyzak, Krystian</t>
  </si>
  <si>
    <t>Downers Grove South High School</t>
  </si>
  <si>
    <t>Illinois Debate Coaches Association</t>
  </si>
  <si>
    <t>Levin, Everett</t>
  </si>
  <si>
    <t>Blue Sky Marketing Group LTD</t>
  </si>
  <si>
    <t>Stone, Brian A</t>
  </si>
  <si>
    <t>Lauter, Landon</t>
  </si>
  <si>
    <t>Medco Supply, Masune &amp; Surgical Supply Services</t>
  </si>
  <si>
    <t>Tread 365 Incorporated</t>
  </si>
  <si>
    <t>SouthData Inc</t>
  </si>
  <si>
    <t>Busse, Kenneth</t>
  </si>
  <si>
    <t>Mahoney Environmental</t>
  </si>
  <si>
    <t>DeFilippo, Mark</t>
  </si>
  <si>
    <t>William Fremd High School</t>
  </si>
  <si>
    <t>Popplers Music</t>
  </si>
  <si>
    <t>Pouplikollas, Lucinda</t>
  </si>
  <si>
    <t>Hlavacek Florist of Glenview</t>
  </si>
  <si>
    <t>Marek, William</t>
  </si>
  <si>
    <t>Mitchell, Michael A</t>
  </si>
  <si>
    <t>Sandrock, Hillary</t>
  </si>
  <si>
    <t>Ciesla, Jenna</t>
  </si>
  <si>
    <t>Wisconsin Water Service</t>
  </si>
  <si>
    <t>Genge, Lawrence J</t>
  </si>
  <si>
    <t>Ramoska, Diane</t>
  </si>
  <si>
    <t>Pagano, Nicholas</t>
  </si>
  <si>
    <t>Sullivan, Angela L</t>
  </si>
  <si>
    <t>Agarwal, Eashna</t>
  </si>
  <si>
    <t>Yun, Kristin</t>
  </si>
  <si>
    <t>Gardiner-Rodriguez, Noreen P</t>
  </si>
  <si>
    <t>Editorial Projects in Education</t>
  </si>
  <si>
    <t>Kavanagh, Dan</t>
  </si>
  <si>
    <t>Margulies, Natalie</t>
  </si>
  <si>
    <t>Alkhas, Addie</t>
  </si>
  <si>
    <t>West Des Moines Community Schools Foundation</t>
  </si>
  <si>
    <t>Dehne Lawn &amp; Leisure Inc</t>
  </si>
  <si>
    <t>Hawken School</t>
  </si>
  <si>
    <t>Marshall, Lynn</t>
  </si>
  <si>
    <t>Frank, Logan</t>
  </si>
  <si>
    <t>JW Pepper &amp; Son Inc</t>
  </si>
  <si>
    <t>Farkas, Hannah</t>
  </si>
  <si>
    <t>Abraham, Katherine</t>
  </si>
  <si>
    <t>Jasmin Wilson, Christen</t>
  </si>
  <si>
    <t>Oh, Brendan</t>
  </si>
  <si>
    <t>Thomas, Rebecca</t>
  </si>
  <si>
    <t>Thomas, Ruth</t>
  </si>
  <si>
    <t>Szewczyk, Daniel Z</t>
  </si>
  <si>
    <t>Haley, Mitchell R</t>
  </si>
  <si>
    <t>Leahy, Alyssa</t>
  </si>
  <si>
    <t>Midwest Principals' Center</t>
  </si>
  <si>
    <t>Shiroda, Michael</t>
  </si>
  <si>
    <t>Strauss, Kirk</t>
  </si>
  <si>
    <t>Beitzel, Emerson</t>
  </si>
  <si>
    <t>Diehl, Grace</t>
  </si>
  <si>
    <t>Dornan, George</t>
  </si>
  <si>
    <t>Green, Louis</t>
  </si>
  <si>
    <t>Qualkenbush, Jack</t>
  </si>
  <si>
    <t>Rolling Meadows High School</t>
  </si>
  <si>
    <t>Griffin, Patrick J</t>
  </si>
  <si>
    <t>Plack, Jeffrey C</t>
  </si>
  <si>
    <t>Schuberth, Hannah</t>
  </si>
  <si>
    <t>Coughlin, Matthew</t>
  </si>
  <si>
    <t>Tarter, Alexandra</t>
  </si>
  <si>
    <t>Rakowsky, Abigail</t>
  </si>
  <si>
    <t>Abu, Trisha</t>
  </si>
  <si>
    <t>Chen, Isabel</t>
  </si>
  <si>
    <t>Fedrigon, Kathryn</t>
  </si>
  <si>
    <t>Streamwood Behavioral Healthcare System</t>
  </si>
  <si>
    <t>Hawes, Charles B</t>
  </si>
  <si>
    <t>Northern Illinois District NSDA</t>
  </si>
  <si>
    <t>Reddick, Trevor Martin</t>
  </si>
  <si>
    <t>Soter Technologies, LLC</t>
  </si>
  <si>
    <t>Stinnett, Jada Damaris</t>
  </si>
  <si>
    <t>NPN 360 Inc</t>
  </si>
  <si>
    <t>Des Plaines Park District - Golf Center</t>
  </si>
  <si>
    <t>Montgomery Bell Academy</t>
  </si>
  <si>
    <t>Monette-Weil, Helder</t>
  </si>
  <si>
    <t>Kim, Isaac Eunho</t>
  </si>
  <si>
    <t>A.W. Zengeler Cleaners, Inc.</t>
  </si>
  <si>
    <t>Wiese, Jonathan</t>
  </si>
  <si>
    <t>Uk/University Of Kentucky Debate Tournaments</t>
  </si>
  <si>
    <t>York, Andrew</t>
  </si>
  <si>
    <t>DeFrenza-Israel, Melissa</t>
  </si>
  <si>
    <t>Kendall, Sophia</t>
  </si>
  <si>
    <t>Takeform</t>
  </si>
  <si>
    <t>Northfield Woods Sanitary District</t>
  </si>
  <si>
    <t>Weiss, Leah</t>
  </si>
  <si>
    <t>Cassell, Owen</t>
  </si>
  <si>
    <t>Morton, Harold E</t>
  </si>
  <si>
    <t>Crystal Lake Central High School</t>
  </si>
  <si>
    <t>Mandarich Law Group, Llp</t>
  </si>
  <si>
    <t>Linden Oaks Behavioral Health</t>
  </si>
  <si>
    <t>Bhinder, Saroop</t>
  </si>
  <si>
    <t>Do, Iris</t>
  </si>
  <si>
    <t>Honda, Sakura</t>
  </si>
  <si>
    <t>Lorenz, Grace</t>
  </si>
  <si>
    <t>Tinajero, Salvador</t>
  </si>
  <si>
    <t>Sportzcast, Inc.</t>
  </si>
  <si>
    <t>Misericordia Home</t>
  </si>
  <si>
    <t>Business Professionals of America Illinois Association</t>
  </si>
  <si>
    <t>Pauker, Elena</t>
  </si>
  <si>
    <t>Mount Prospect's Northwest Electrical Supply Co, Inc.</t>
  </si>
  <si>
    <t>Shah, Maya</t>
  </si>
  <si>
    <t>Walsh, Julian</t>
  </si>
  <si>
    <t>FSS Technologies LLC</t>
  </si>
  <si>
    <t>Lim, Jeremy</t>
  </si>
  <si>
    <t>Libertyville Music</t>
  </si>
  <si>
    <t>Biltmore Refrigeration Service &amp; Sales Inc</t>
  </si>
  <si>
    <t>Palatine High School</t>
  </si>
  <si>
    <t>SpeechWire Tournament Services</t>
  </si>
  <si>
    <t>Alpha Prime Communications</t>
  </si>
  <si>
    <t>Cypress Bay High School</t>
  </si>
  <si>
    <t>Kim, Logan</t>
  </si>
  <si>
    <t>Hussey, Madeline</t>
  </si>
  <si>
    <t>Payne, Robert C</t>
  </si>
  <si>
    <t>Coptic Academy Inc.</t>
  </si>
  <si>
    <t>Mitchell, Jennifer</t>
  </si>
  <si>
    <t>Westwood Speech &amp; Debate Boosters</t>
  </si>
  <si>
    <t>ERC/Insight Behavioral Health</t>
  </si>
  <si>
    <t>Phoenix Country Day School</t>
  </si>
  <si>
    <t>Frese, Jordan</t>
  </si>
  <si>
    <t>Drennan, William J</t>
  </si>
  <si>
    <t>Zacios, Marek M</t>
  </si>
  <si>
    <t>NASSP/National Assoc of Secondary School Principals</t>
  </si>
  <si>
    <t>AreteLabs</t>
  </si>
  <si>
    <t>Gafrick, Fred</t>
  </si>
  <si>
    <t>Apple Valley</t>
  </si>
  <si>
    <t>Koers, Daniel</t>
  </si>
  <si>
    <t>Universal Dance Association</t>
  </si>
  <si>
    <t>Patrow, Erika</t>
  </si>
  <si>
    <t>Glory Days Inc</t>
  </si>
  <si>
    <t>Behof, David</t>
  </si>
  <si>
    <t>Greenhill School</t>
  </si>
  <si>
    <t>GQ Promotions</t>
  </si>
  <si>
    <t>AAA Lock &amp; Key</t>
  </si>
  <si>
    <t>Kotsifas, Andreas</t>
  </si>
  <si>
    <t>Minihane, Sean</t>
  </si>
  <si>
    <t>Idlewood Electric Supply Inc</t>
  </si>
  <si>
    <t>Mendelson, Anna</t>
  </si>
  <si>
    <t>Becker, Molly</t>
  </si>
  <si>
    <t>Edsey, Colin</t>
  </si>
  <si>
    <t>Munch, Vicki Jo</t>
  </si>
  <si>
    <t>Ure, Tom</t>
  </si>
  <si>
    <t>Martin's Flag Company, LLC</t>
  </si>
  <si>
    <t>Eagan High School Forensic Boosters</t>
  </si>
  <si>
    <t>Rosen Publishing Group</t>
  </si>
  <si>
    <t>Tonvoric, Kelly</t>
  </si>
  <si>
    <t>Twenty Six Design LLC</t>
  </si>
  <si>
    <t>Iowa City Community School District</t>
  </si>
  <si>
    <t>Rarau, Valer</t>
  </si>
  <si>
    <t>Kall, Aaron</t>
  </si>
  <si>
    <t>St. Thomas Aquinas High School</t>
  </si>
  <si>
    <t>Berneche, Alicia</t>
  </si>
  <si>
    <t>Goode &amp; Fresh Pizza Bakery</t>
  </si>
  <si>
    <t>Citadel Information Management</t>
  </si>
  <si>
    <t>Wiedeman, Stan R</t>
  </si>
  <si>
    <t>Orgel, Eliana</t>
  </si>
  <si>
    <t>Dramatists Play Service, Inc.</t>
  </si>
  <si>
    <t>Reynolds, Michael (Doug)</t>
  </si>
  <si>
    <t>Industrial Appraisal Company</t>
  </si>
  <si>
    <t>IASBO/Illinois Association of School Business Officials</t>
  </si>
  <si>
    <t>Niles North High School</t>
  </si>
  <si>
    <t>House of Rental (Skokie)</t>
  </si>
  <si>
    <t>Rhee, Steven</t>
  </si>
  <si>
    <t>Spirit Products Inc</t>
  </si>
  <si>
    <t>Sunflower Gallery</t>
  </si>
  <si>
    <t>PROPabilities, Inc.</t>
  </si>
  <si>
    <t>Topweb, LLC</t>
  </si>
  <si>
    <t>Barney, Matthew</t>
  </si>
  <si>
    <t>Pioneer Press</t>
  </si>
  <si>
    <t>4FX Spirit Apparel</t>
  </si>
  <si>
    <t>Akhikar, Christine</t>
  </si>
  <si>
    <t>Budakh, Etana</t>
  </si>
  <si>
    <t>Burdeen, Gabriel Henry</t>
  </si>
  <si>
    <t>Casimiro, Auden</t>
  </si>
  <si>
    <t>Cochran, Travis</t>
  </si>
  <si>
    <t>Hinsdale Swim Club</t>
  </si>
  <si>
    <t>Inky Clean</t>
  </si>
  <si>
    <t>Jomon, Justin</t>
  </si>
  <si>
    <t>Joseph, Hayden</t>
  </si>
  <si>
    <t>Pollack, Jadyn</t>
  </si>
  <si>
    <t>Pomeroy, Aidan</t>
  </si>
  <si>
    <t>Rizzi, Rachael</t>
  </si>
  <si>
    <t>University of California Berkeley</t>
  </si>
  <si>
    <t>Vishnevskiy, Benjamin</t>
  </si>
  <si>
    <t>Yang, Roger</t>
  </si>
  <si>
    <t>Blackburne, Liam</t>
  </si>
  <si>
    <t>Kim, Jaden</t>
  </si>
  <si>
    <t>McRoy, Darren Z</t>
  </si>
  <si>
    <t>College Prep Debate</t>
  </si>
  <si>
    <t>Fritsch, Joseph E</t>
  </si>
  <si>
    <t>Gustilo, Allison</t>
  </si>
  <si>
    <t>Texon Towel and Supply Co</t>
  </si>
  <si>
    <t>LearnWell</t>
  </si>
  <si>
    <t>Rarau, Victor</t>
  </si>
  <si>
    <t>Cheung, Hannah</t>
  </si>
  <si>
    <t>Schwartzwald, Joseph</t>
  </si>
  <si>
    <t>Buckingham, Maricela</t>
  </si>
  <si>
    <t>Dimitrova, Ivette</t>
  </si>
  <si>
    <t>Kirkpatrick, Caroline</t>
  </si>
  <si>
    <t>Standard Industrial &amp; Automotive Equipment Inc</t>
  </si>
  <si>
    <t>American Underground Inc</t>
  </si>
  <si>
    <t>Rabinovich, Ernest</t>
  </si>
  <si>
    <t>Thompson Elevator Inspection Service Inc</t>
  </si>
  <si>
    <t>Quantum Labs, Inc.</t>
  </si>
  <si>
    <t>Local Shirt Company</t>
  </si>
  <si>
    <t>Kaminsky, Samantha</t>
  </si>
  <si>
    <t>American Cancer Society</t>
  </si>
  <si>
    <t>Gutowski, Michael</t>
  </si>
  <si>
    <t>LexisNexis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</si>
</sst>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
    <numFmt numFmtId="166" formatCode="[$-409]mmmm\ d\,\ yyyy;@"/>
    <numFmt numFmtId="167" formatCode="#,##0.000000_);[Red]\(#,##0.000000\)"/>
  </numFmts>
  <fonts count="4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b/>
      <sz val="15"/>
      <name val="Arial"/>
      <family val="2"/>
    </font>
    <font>
      <b/>
      <sz val="12"/>
      <name val="Arial"/>
      <family val="2"/>
    </font>
    <font>
      <sz val="12"/>
      <name val="Arial"/>
      <family val="2"/>
    </font>
    <font>
      <sz val="10"/>
      <color rgb="FFFF0000"/>
      <name val="Arial"/>
      <family val="2"/>
    </font>
    <font>
      <b/>
      <sz val="15"/>
      <color rgb="FFFF0000"/>
      <name val="Arial"/>
      <family val="2"/>
    </font>
    <font>
      <b/>
      <sz val="13.5"/>
      <color rgb="FFFF0000"/>
      <name val="Arial"/>
      <family val="2"/>
    </font>
    <font>
      <u/>
      <sz val="8"/>
      <color indexed="12"/>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6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55"/>
      </left>
      <right/>
      <top/>
      <bottom/>
      <diagonal/>
    </border>
    <border>
      <left style="medium">
        <color indexed="55"/>
      </left>
      <right/>
      <top/>
      <bottom style="double">
        <color indexed="55"/>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14">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3" borderId="12" xfId="5" applyNumberFormat="1" applyFont="1" applyFill="1" applyBorder="1" applyAlignment="1" applyProtection="1">
      <alignment horizontal="right"/>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Protection="1">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4" xfId="2" applyFont="1" applyBorder="1" applyAlignment="1">
      <alignment horizontal="left" vertical="center"/>
    </xf>
    <xf numFmtId="0" fontId="2" fillId="0" borderId="0" xfId="2" applyFont="1" applyBorder="1" applyAlignment="1">
      <alignment horizontal="left" vertical="center"/>
    </xf>
    <xf numFmtId="0" fontId="2" fillId="0" borderId="34" xfId="2" applyFont="1" applyBorder="1"/>
    <xf numFmtId="0" fontId="2" fillId="0" borderId="34" xfId="2" applyFont="1" applyBorder="1" applyAlignment="1">
      <alignment horizontal="left" textRotation="180"/>
    </xf>
    <xf numFmtId="0" fontId="6" fillId="0" borderId="35"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5" xfId="2" applyNumberFormat="1" applyFont="1" applyBorder="1" applyAlignment="1">
      <alignment horizontal="left"/>
    </xf>
    <xf numFmtId="0" fontId="2" fillId="0" borderId="35" xfId="2" applyFont="1" applyBorder="1" applyAlignment="1">
      <alignment horizontal="left" textRotation="180"/>
    </xf>
    <xf numFmtId="0" fontId="2" fillId="0" borderId="35" xfId="2" applyFont="1" applyBorder="1"/>
    <xf numFmtId="0" fontId="9" fillId="0" borderId="36" xfId="2" applyFont="1" applyBorder="1" applyAlignment="1">
      <alignment horizontal="center"/>
    </xf>
    <xf numFmtId="0" fontId="9" fillId="0" borderId="37" xfId="2" applyFont="1" applyBorder="1" applyAlignment="1">
      <alignment horizontal="center"/>
    </xf>
    <xf numFmtId="0" fontId="9" fillId="0" borderId="2" xfId="2" applyFont="1" applyBorder="1" applyAlignment="1">
      <alignment horizontal="center"/>
    </xf>
    <xf numFmtId="0" fontId="9" fillId="0" borderId="38" xfId="2" applyFont="1" applyBorder="1" applyAlignment="1">
      <alignment horizontal="center"/>
    </xf>
    <xf numFmtId="0" fontId="2" fillId="0" borderId="0" xfId="2" applyFont="1" applyBorder="1" applyProtection="1">
      <protection locked="0"/>
    </xf>
    <xf numFmtId="0" fontId="2" fillId="0" borderId="39"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0" xfId="2" applyFont="1" applyBorder="1" applyAlignment="1" applyProtection="1">
      <alignment horizontal="left" vertical="center" indent="1"/>
      <protection locked="0"/>
    </xf>
    <xf numFmtId="0" fontId="2" fillId="0" borderId="41" xfId="2" applyFont="1" applyBorder="1" applyAlignment="1" applyProtection="1">
      <alignment horizontal="left" indent="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5" xfId="2" applyFont="1" applyBorder="1" applyAlignment="1"/>
    <xf numFmtId="49" fontId="2" fillId="0" borderId="42" xfId="2" applyNumberFormat="1" applyFont="1" applyBorder="1" applyAlignment="1" applyProtection="1">
      <alignment horizontal="left"/>
      <protection locked="0"/>
    </xf>
    <xf numFmtId="0" fontId="2" fillId="0" borderId="42" xfId="2" applyFont="1" applyBorder="1" applyAlignment="1"/>
    <xf numFmtId="0" fontId="2" fillId="0" borderId="0" xfId="2" applyFont="1" applyAlignment="1"/>
    <xf numFmtId="4" fontId="9" fillId="0" borderId="44" xfId="2" applyNumberFormat="1" applyFont="1" applyBorder="1" applyAlignment="1" applyProtection="1">
      <alignment horizontal="center" vertical="center"/>
      <protection locked="0"/>
    </xf>
    <xf numFmtId="38" fontId="2" fillId="0" borderId="45" xfId="2" applyNumberFormat="1" applyFont="1" applyBorder="1" applyAlignment="1" applyProtection="1">
      <protection locked="0"/>
    </xf>
    <xf numFmtId="38" fontId="2" fillId="0" borderId="46" xfId="2" applyNumberFormat="1" applyFont="1" applyBorder="1" applyAlignment="1" applyProtection="1">
      <protection locked="0"/>
    </xf>
    <xf numFmtId="0" fontId="9" fillId="0" borderId="47" xfId="2" applyFont="1" applyBorder="1" applyAlignment="1" applyProtection="1">
      <alignment horizontal="center" vertical="center"/>
      <protection locked="0"/>
    </xf>
    <xf numFmtId="0" fontId="2" fillId="0" borderId="48" xfId="2" applyFont="1" applyBorder="1" applyAlignment="1" applyProtection="1">
      <alignment horizontal="left" vertical="center" indent="1"/>
      <protection locked="0"/>
    </xf>
    <xf numFmtId="0" fontId="2" fillId="0" borderId="49"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1" xfId="0" applyFont="1" applyBorder="1" applyAlignment="1" applyProtection="1">
      <alignment horizontal="left" vertical="center"/>
    </xf>
    <xf numFmtId="0" fontId="32" fillId="0" borderId="0" xfId="0" applyFont="1" applyAlignment="1">
      <alignment horizontal="left" wrapText="1" indent="1"/>
    </xf>
    <xf numFmtId="0" fontId="17" fillId="0" borderId="50" xfId="0" applyFont="1" applyFill="1" applyBorder="1" applyAlignment="1" applyProtection="1">
      <alignment horizontal="center" vertical="center" wrapText="1"/>
      <protection locked="0"/>
    </xf>
    <xf numFmtId="167" fontId="12" fillId="0" borderId="1" xfId="0" applyNumberFormat="1" applyFont="1" applyBorder="1" applyAlignment="1" applyProtection="1">
      <alignment horizontal="right"/>
      <protection locked="0"/>
    </xf>
    <xf numFmtId="0" fontId="2" fillId="0" borderId="0" xfId="0" applyFont="1" applyAlignment="1" applyProtection="1">
      <alignment horizontal="center" vertical="center"/>
    </xf>
    <xf numFmtId="0" fontId="13" fillId="0" borderId="0" xfId="0" applyFont="1" applyBorder="1"/>
    <xf numFmtId="0" fontId="42" fillId="0" borderId="27" xfId="0" applyFont="1" applyBorder="1" applyAlignment="1">
      <alignment horizontal="left" vertical="center" wrapText="1"/>
    </xf>
    <xf numFmtId="0" fontId="43" fillId="0" borderId="58" xfId="0" applyFont="1" applyBorder="1" applyAlignment="1">
      <alignment horizontal="center"/>
    </xf>
    <xf numFmtId="0" fontId="45" fillId="0" borderId="0" xfId="1" applyFont="1" applyBorder="1" applyAlignment="1" applyProtection="1">
      <alignment horizontal="center" vertical="center"/>
    </xf>
    <xf numFmtId="0" fontId="2" fillId="0" borderId="0" xfId="3" applyFont="1" applyBorder="1" applyProtection="1"/>
    <xf numFmtId="0" fontId="2" fillId="0" borderId="2" xfId="2" applyFont="1" applyBorder="1" applyAlignment="1" applyProtection="1">
      <alignment horizontal="left" indent="1"/>
      <protection locked="0"/>
    </xf>
    <xf numFmtId="0" fontId="2" fillId="0" borderId="15" xfId="2" applyFont="1" applyBorder="1" applyAlignment="1" applyProtection="1">
      <alignment horizontal="left" indent="1"/>
      <protection locked="0"/>
    </xf>
    <xf numFmtId="0" fontId="2" fillId="0" borderId="60" xfId="2" applyFont="1" applyBorder="1" applyAlignment="1" applyProtection="1">
      <alignment horizontal="left" vertical="center" indent="1"/>
      <protection locked="0"/>
    </xf>
    <xf numFmtId="0" fontId="2" fillId="0" borderId="61" xfId="2" applyFont="1" applyBorder="1" applyAlignment="1" applyProtection="1">
      <alignment horizontal="left" vertical="center" indent="1"/>
      <protection locked="0"/>
    </xf>
    <xf numFmtId="0" fontId="2" fillId="0" borderId="2" xfId="2" applyFont="1" applyBorder="1" applyAlignment="1" applyProtection="1">
      <alignment horizontal="left" vertical="center" indent="1"/>
      <protection locked="0"/>
    </xf>
    <xf numFmtId="0" fontId="2" fillId="0" borderId="15" xfId="2" applyFont="1" applyBorder="1" applyAlignment="1" applyProtection="1">
      <alignment horizontal="left" vertical="center" indent="1"/>
      <protection locked="0"/>
    </xf>
    <xf numFmtId="0" fontId="6" fillId="0" borderId="0" xfId="2" applyFont="1" applyAlignment="1">
      <alignment horizontal="center" vertical="center"/>
    </xf>
    <xf numFmtId="165" fontId="17" fillId="0" borderId="8" xfId="0" applyNumberFormat="1" applyFont="1" applyBorder="1" applyAlignment="1" applyProtection="1">
      <alignment horizontal="left" indent="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30" fillId="0" borderId="0" xfId="0" applyFont="1" applyAlignment="1" applyProtection="1">
      <alignment horizontal="center" vertical="center" wrapText="1"/>
      <protection locked="0"/>
    </xf>
    <xf numFmtId="0" fontId="46" fillId="0" borderId="0" xfId="0" applyFont="1" applyBorder="1" applyAlignment="1">
      <alignment horizontal="center" vertical="center" wrapText="1"/>
    </xf>
    <xf numFmtId="0" fontId="11" fillId="0" borderId="10"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6" fontId="11" fillId="0" borderId="0" xfId="0" applyNumberFormat="1" applyFont="1" applyAlignment="1" applyProtection="1">
      <alignment horizontal="center" vertical="center"/>
      <protection locked="0"/>
    </xf>
    <xf numFmtId="166" fontId="17" fillId="0" borderId="0" xfId="0" applyNumberFormat="1" applyFon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3"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5" xfId="2" applyFont="1" applyBorder="1" applyAlignment="1">
      <alignment horizontal="left" vertical="center"/>
    </xf>
    <xf numFmtId="0" fontId="9" fillId="0" borderId="35" xfId="2" applyFont="1" applyBorder="1" applyAlignment="1">
      <alignment horizontal="left"/>
    </xf>
    <xf numFmtId="0" fontId="7"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xf numFmtId="0" fontId="39" fillId="0" borderId="0" xfId="0" applyFont="1" applyAlignment="1">
      <alignment horizontal="right" vertical="center" wrapText="1"/>
    </xf>
    <xf numFmtId="0" fontId="17" fillId="0" borderId="0" xfId="0" applyFont="1" applyBorder="1" applyAlignment="1">
      <alignment horizontal="right" vertical="center" wrapText="1"/>
    </xf>
    <xf numFmtId="0" fontId="44" fillId="0" borderId="0" xfId="0" applyFont="1" applyAlignment="1">
      <alignment horizontal="left" vertical="center" wrapText="1"/>
    </xf>
    <xf numFmtId="0" fontId="44" fillId="0" borderId="59" xfId="0" applyFont="1" applyBorder="1" applyAlignment="1">
      <alignment horizontal="left" vertical="center" wrapText="1"/>
    </xf>
    <xf numFmtId="0" fontId="44" fillId="0" borderId="0" xfId="0" applyFont="1" applyAlignment="1" applyProtection="1">
      <alignment horizontal="left" vertical="center" wrapText="1"/>
      <protection locked="0"/>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2124075</xdr:colOff>
          <xdr:row>6</xdr:row>
          <xdr:rowOff>114300</xdr:rowOff>
        </xdr:from>
        <xdr:to>
          <xdr:col>0</xdr:col>
          <xdr:colOff>3371850</xdr:colOff>
          <xdr:row>6</xdr:row>
          <xdr:rowOff>1047750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mc:Ignorable="a14" a14:legacySpreadsheetColorIndex="65"/>
            </a:solidFill>
            <a:ln w="9525">
              <a:solidFill>
                <a:srgbClr val="808080" mc:Ignorable="a14" a14:legacySpreadsheetColorIndex="23"/>
              </a:solidFill>
              <a:prstDash val="dash"/>
              <a:miter lim="800000"/>
              <a:headEnd/>
              <a:tailEnd/>
            </a:ln>
          </xdr:spPr>
        </xdr:sp>
        <xdr:clientData/>
      </xdr:twoCellAnchor>
    </mc:Choice>
    <mc:Fallback/>
  </mc:AlternateContent>
  <xdr:twoCellAnchor>
    <xdr:from>
      <xdr:col>1</xdr:col>
      <xdr:colOff>1822450</xdr:colOff>
      <xdr:row>8</xdr:row>
      <xdr:rowOff>76200</xdr:rowOff>
    </xdr:from>
    <xdr:to>
      <xdr:col>1</xdr:col>
      <xdr:colOff>2120900</xdr:colOff>
      <xdr:row>8</xdr:row>
      <xdr:rowOff>488950</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7727950" y="2901950"/>
          <a:ext cx="298450" cy="4127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be.net/Documents/ASA-Instruction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zoomScale="115" zoomScaleNormal="115" workbookViewId="0">
      <selection activeCell="C9" sqref="C9:F9"/>
    </sheetView>
  </sheetViews>
  <sheetFormatPr defaultColWidth="9.140625"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ustomHeight="1" x14ac:dyDescent="0.2">
      <c r="A1" s="213" t="s">
        <v>197</v>
      </c>
      <c r="B1" s="214"/>
      <c r="C1" s="214"/>
      <c r="G1" s="361" t="s">
        <v>198</v>
      </c>
      <c r="H1" s="361"/>
    </row>
    <row r="2" spans="1:12" ht="12.75" x14ac:dyDescent="0.2">
      <c r="A2" s="213" t="s">
        <v>104</v>
      </c>
      <c r="B2" s="215"/>
      <c r="C2" s="216"/>
      <c r="D2" s="353" t="s">
        <v>173</v>
      </c>
      <c r="E2" s="353"/>
      <c r="F2" s="353"/>
      <c r="G2" s="361"/>
      <c r="H2" s="361"/>
      <c r="I2" s="17"/>
      <c r="J2" s="17"/>
      <c r="K2" s="17"/>
      <c r="L2" s="17"/>
    </row>
    <row r="3" spans="1:12" ht="17.25" customHeight="1" x14ac:dyDescent="0.2">
      <c r="A3" s="217" t="s">
        <v>103</v>
      </c>
      <c r="B3" s="217"/>
      <c r="C3" s="256"/>
      <c r="D3" s="354" t="s">
        <v>174</v>
      </c>
      <c r="E3" s="354"/>
      <c r="F3" s="354"/>
      <c r="G3" s="361"/>
      <c r="H3" s="361"/>
      <c r="I3" s="17"/>
      <c r="J3" s="17"/>
      <c r="K3" s="17"/>
      <c r="L3" s="17"/>
    </row>
    <row r="4" spans="1:12" ht="10.5" customHeight="1" x14ac:dyDescent="0.25">
      <c r="D4" s="354" t="s">
        <v>175</v>
      </c>
      <c r="E4" s="354"/>
      <c r="F4" s="354"/>
      <c r="G4" s="361"/>
      <c r="H4" s="361"/>
      <c r="K4" s="212"/>
      <c r="L4" s="212"/>
    </row>
    <row r="5" spans="1:12" ht="15" x14ac:dyDescent="0.25">
      <c r="A5" s="365" t="s">
        <v>163</v>
      </c>
      <c r="B5" s="366"/>
      <c r="C5" s="366"/>
      <c r="D5" s="366"/>
      <c r="E5" s="366"/>
      <c r="F5" s="366"/>
      <c r="G5" s="366"/>
      <c r="H5" s="366"/>
      <c r="I5" s="366"/>
      <c r="J5" s="366"/>
      <c r="K5" s="212"/>
      <c r="L5" s="212"/>
    </row>
    <row r="6" spans="1:12" ht="15" x14ac:dyDescent="0.25">
      <c r="A6" s="259"/>
      <c r="B6" s="260"/>
      <c r="D6" s="369">
        <v>44377</v>
      </c>
      <c r="E6" s="370"/>
      <c r="F6" s="370"/>
      <c r="G6" s="261"/>
      <c r="H6" s="260"/>
      <c r="I6" s="260"/>
      <c r="J6" s="260"/>
      <c r="K6" s="212"/>
      <c r="L6" s="212"/>
    </row>
    <row r="7" spans="1:12" ht="13.5" customHeight="1" x14ac:dyDescent="0.2">
      <c r="A7" s="367" t="s">
        <v>105</v>
      </c>
      <c r="B7" s="368"/>
      <c r="C7" s="368"/>
      <c r="D7" s="368"/>
      <c r="E7" s="368"/>
      <c r="F7" s="368"/>
      <c r="G7" s="368"/>
      <c r="H7" s="368"/>
      <c r="I7" s="368"/>
      <c r="J7" s="368"/>
      <c r="K7" s="17"/>
      <c r="L7" s="17"/>
    </row>
    <row r="8" spans="1:12" ht="6.75" customHeight="1" x14ac:dyDescent="0.2">
      <c r="B8" s="17"/>
      <c r="C8" s="17"/>
      <c r="D8" s="17"/>
      <c r="E8" s="17"/>
      <c r="F8" s="17"/>
      <c r="G8" s="17"/>
      <c r="H8" s="17"/>
      <c r="I8" s="17"/>
      <c r="J8" s="17"/>
      <c r="K8" s="17"/>
      <c r="L8" s="17"/>
    </row>
    <row r="9" spans="1:12" ht="12" customHeight="1" x14ac:dyDescent="0.2">
      <c r="B9" s="70" t="s">
        <v>153</v>
      </c>
      <c r="C9" s="363" t="s">
        <v>215</v>
      </c>
      <c r="D9" s="363"/>
      <c r="E9" s="363"/>
      <c r="F9" s="363"/>
      <c r="G9" s="343" t="s">
        <v>202</v>
      </c>
      <c r="H9" s="326" t="s">
        <v>172</v>
      </c>
      <c r="I9" s="17"/>
      <c r="J9" s="17"/>
      <c r="K9" s="17"/>
      <c r="L9" s="17"/>
    </row>
    <row r="10" spans="1:12" ht="13.15" customHeight="1" x14ac:dyDescent="0.2">
      <c r="B10" s="70" t="s">
        <v>84</v>
      </c>
      <c r="C10" s="352" t="s">
        <v>219</v>
      </c>
      <c r="D10" s="352"/>
      <c r="E10" s="352"/>
      <c r="F10" s="352"/>
      <c r="G10" s="71"/>
      <c r="H10" s="272" t="s">
        <v>169</v>
      </c>
      <c r="I10" s="277"/>
      <c r="J10" s="273"/>
      <c r="K10" s="276"/>
      <c r="L10" s="17"/>
    </row>
    <row r="11" spans="1:12" ht="12.75" x14ac:dyDescent="0.2">
      <c r="B11" s="70" t="s">
        <v>85</v>
      </c>
      <c r="C11" s="357" t="s">
        <v>217</v>
      </c>
      <c r="D11" s="358"/>
      <c r="E11" s="358"/>
      <c r="F11" s="358"/>
      <c r="G11" s="268"/>
      <c r="H11" s="272" t="s">
        <v>170</v>
      </c>
      <c r="I11" s="277" t="s">
        <v>216</v>
      </c>
      <c r="J11" s="17"/>
      <c r="K11" s="17"/>
      <c r="L11" s="17"/>
    </row>
    <row r="12" spans="1:12" ht="12.75" x14ac:dyDescent="0.2">
      <c r="B12" s="70" t="s">
        <v>86</v>
      </c>
      <c r="C12" s="357" t="s">
        <v>218</v>
      </c>
      <c r="D12" s="357"/>
      <c r="E12" s="357"/>
      <c r="F12" s="358"/>
      <c r="G12" s="267"/>
      <c r="H12" s="272" t="s">
        <v>171</v>
      </c>
      <c r="I12" s="277"/>
    </row>
    <row r="13" spans="1:12" ht="12.75" x14ac:dyDescent="0.2">
      <c r="A13" s="1"/>
      <c r="B13" s="70" t="s">
        <v>176</v>
      </c>
      <c r="C13" s="357" t="s">
        <v>220</v>
      </c>
      <c r="D13" s="357"/>
      <c r="E13" s="357"/>
      <c r="F13" s="358"/>
      <c r="G13" s="1"/>
      <c r="H13" s="339" t="s">
        <v>199</v>
      </c>
      <c r="I13" s="277"/>
    </row>
    <row r="14" spans="1:12" ht="4.5" customHeight="1" thickBot="1" x14ac:dyDescent="0.25">
      <c r="A14" s="1"/>
      <c r="B14" s="6"/>
    </row>
    <row r="15" spans="1:12" ht="12.75" thickBot="1" x14ac:dyDescent="0.25">
      <c r="A15" s="1"/>
      <c r="B15" s="59"/>
      <c r="C15" s="51"/>
      <c r="F15" s="335" t="s">
        <v>94</v>
      </c>
      <c r="H15" s="4"/>
      <c r="I15" s="4"/>
    </row>
    <row r="16" spans="1:12" ht="15.75" customHeight="1" thickBot="1" x14ac:dyDescent="0.25">
      <c r="A16" s="362" t="s">
        <v>203</v>
      </c>
      <c r="B16" s="362"/>
      <c r="C16" s="362"/>
      <c r="D16" s="334" t="s">
        <v>182</v>
      </c>
      <c r="E16" s="337" t="s">
        <v>216</v>
      </c>
      <c r="F16" s="373" t="s">
        <v>92</v>
      </c>
      <c r="G16" s="374"/>
      <c r="H16" s="375"/>
      <c r="I16" s="63"/>
      <c r="J16" s="63"/>
      <c r="K16" s="58"/>
    </row>
    <row r="17" spans="1:12" ht="23.25" customHeight="1" thickBot="1" x14ac:dyDescent="0.25">
      <c r="A17" s="362"/>
      <c r="B17" s="362"/>
      <c r="C17" s="362"/>
      <c r="D17" s="333"/>
      <c r="E17" s="7"/>
      <c r="F17" s="376"/>
      <c r="G17" s="377"/>
      <c r="H17" s="378"/>
      <c r="I17" s="8"/>
    </row>
    <row r="18" spans="1:12" ht="3.75" customHeight="1" x14ac:dyDescent="0.2">
      <c r="A18" s="1"/>
      <c r="B18" s="73"/>
      <c r="C18" s="73"/>
      <c r="D18" s="74"/>
      <c r="E18" s="7"/>
      <c r="F18" s="7"/>
      <c r="G18" s="7"/>
      <c r="H18" s="8"/>
      <c r="I18" s="8"/>
    </row>
    <row r="19" spans="1:12" ht="12.75" x14ac:dyDescent="0.2">
      <c r="B19" s="202" t="s">
        <v>76</v>
      </c>
      <c r="C19" s="203"/>
      <c r="D19" s="204" t="s">
        <v>83</v>
      </c>
      <c r="E19" s="9"/>
      <c r="F19" s="371" t="s">
        <v>51</v>
      </c>
      <c r="G19" s="372"/>
      <c r="H19" s="125">
        <v>32</v>
      </c>
      <c r="I19" s="15"/>
    </row>
    <row r="20" spans="1:12" ht="12" x14ac:dyDescent="0.2">
      <c r="B20" s="56" t="s">
        <v>124</v>
      </c>
      <c r="C20" s="57"/>
      <c r="D20" s="125">
        <v>0</v>
      </c>
      <c r="E20" s="10"/>
      <c r="F20" s="68" t="s">
        <v>52</v>
      </c>
      <c r="G20" s="69"/>
      <c r="H20" s="125">
        <v>3</v>
      </c>
      <c r="I20" s="19"/>
    </row>
    <row r="21" spans="1:12" ht="12.75" x14ac:dyDescent="0.2">
      <c r="B21" s="56" t="s">
        <v>69</v>
      </c>
      <c r="C21" s="52"/>
      <c r="D21" s="126">
        <v>1477361</v>
      </c>
      <c r="E21" s="8"/>
      <c r="F21" s="371" t="s">
        <v>156</v>
      </c>
      <c r="G21" s="372"/>
      <c r="H21" s="127">
        <v>4952</v>
      </c>
      <c r="I21" s="20"/>
    </row>
    <row r="22" spans="1:12" ht="13.5" customHeight="1" x14ac:dyDescent="0.2">
      <c r="B22" s="359" t="s">
        <v>125</v>
      </c>
      <c r="C22" s="360"/>
      <c r="D22" s="125">
        <v>226095531</v>
      </c>
      <c r="E22" s="16"/>
      <c r="F22" s="208" t="s">
        <v>50</v>
      </c>
      <c r="G22" s="209"/>
      <c r="H22" s="210"/>
      <c r="I22" s="20"/>
    </row>
    <row r="23" spans="1:12" ht="12.75" x14ac:dyDescent="0.2">
      <c r="B23" s="359" t="s">
        <v>126</v>
      </c>
      <c r="C23" s="360"/>
      <c r="D23" s="125">
        <v>7757447</v>
      </c>
      <c r="F23" s="11" t="s">
        <v>53</v>
      </c>
      <c r="G23" s="62"/>
      <c r="H23" s="125">
        <v>490</v>
      </c>
      <c r="I23" s="1"/>
      <c r="L23" s="21"/>
    </row>
    <row r="24" spans="1:12" ht="12" x14ac:dyDescent="0.2">
      <c r="B24" s="56" t="s">
        <v>127</v>
      </c>
      <c r="C24" s="57"/>
      <c r="D24" s="125">
        <v>6954494</v>
      </c>
      <c r="E24" s="1"/>
      <c r="F24" s="12" t="s">
        <v>54</v>
      </c>
      <c r="G24" s="66"/>
      <c r="H24" s="125">
        <v>82</v>
      </c>
      <c r="I24" s="1"/>
      <c r="L24" s="21"/>
    </row>
    <row r="25" spans="1:12" ht="12" x14ac:dyDescent="0.2">
      <c r="B25" s="56" t="s">
        <v>75</v>
      </c>
      <c r="C25" s="57"/>
      <c r="D25" s="125">
        <v>867655</v>
      </c>
      <c r="E25" s="1"/>
      <c r="F25" s="208" t="s">
        <v>49</v>
      </c>
      <c r="G25" s="209"/>
      <c r="H25" s="210"/>
      <c r="I25" s="1"/>
      <c r="L25" s="21"/>
    </row>
    <row r="26" spans="1:12" ht="12.75" thickBot="1" x14ac:dyDescent="0.25">
      <c r="B26" s="147" t="s">
        <v>106</v>
      </c>
      <c r="C26" s="148"/>
      <c r="D26" s="149">
        <f>SUM(D20:D25)</f>
        <v>243152488</v>
      </c>
      <c r="E26" s="13"/>
      <c r="F26" s="11" t="s">
        <v>53</v>
      </c>
      <c r="G26" s="62"/>
      <c r="H26" s="125">
        <v>325</v>
      </c>
    </row>
    <row r="27" spans="1:12" ht="14.1" customHeight="1" thickTop="1" thickBot="1" x14ac:dyDescent="0.25">
      <c r="F27" s="12" t="s">
        <v>54</v>
      </c>
      <c r="G27" s="66"/>
      <c r="H27" s="125">
        <v>38</v>
      </c>
      <c r="I27" s="1"/>
      <c r="J27" s="16"/>
      <c r="K27" s="109"/>
    </row>
    <row r="28" spans="1:12" ht="13.5" customHeight="1" thickTop="1" x14ac:dyDescent="0.2">
      <c r="B28" s="205" t="s">
        <v>93</v>
      </c>
      <c r="C28" s="206"/>
      <c r="D28" s="207"/>
      <c r="E28" s="13"/>
      <c r="F28" s="208" t="s">
        <v>98</v>
      </c>
      <c r="G28" s="209"/>
      <c r="H28" s="211"/>
      <c r="I28" s="1"/>
      <c r="J28" s="64"/>
      <c r="K28" s="18"/>
    </row>
    <row r="29" spans="1:12" ht="12" x14ac:dyDescent="0.2">
      <c r="B29" s="11" t="s">
        <v>55</v>
      </c>
      <c r="C29" s="62"/>
      <c r="D29" s="128">
        <v>0</v>
      </c>
      <c r="F29" s="11" t="s">
        <v>2</v>
      </c>
      <c r="G29" s="62"/>
      <c r="H29" s="338">
        <v>1.7435</v>
      </c>
      <c r="I29" s="3"/>
      <c r="J29" s="75"/>
      <c r="K29" s="18"/>
    </row>
    <row r="30" spans="1:12" ht="14.1" customHeight="1" x14ac:dyDescent="0.2">
      <c r="B30" s="11" t="s">
        <v>56</v>
      </c>
      <c r="C30" s="62"/>
      <c r="D30" s="128">
        <v>0</v>
      </c>
      <c r="F30" s="2" t="s">
        <v>41</v>
      </c>
      <c r="G30" s="2"/>
      <c r="H30" s="338">
        <v>8.5199999999999998E-2</v>
      </c>
      <c r="I30" s="3"/>
      <c r="J30" s="1"/>
      <c r="K30" s="18"/>
    </row>
    <row r="31" spans="1:12" ht="12" x14ac:dyDescent="0.2">
      <c r="B31" s="11" t="s">
        <v>57</v>
      </c>
      <c r="C31" s="62"/>
      <c r="D31" s="128">
        <v>0</v>
      </c>
      <c r="F31" s="65" t="s">
        <v>157</v>
      </c>
      <c r="G31" s="67"/>
      <c r="H31" s="338">
        <v>1.77E-2</v>
      </c>
      <c r="I31" s="1"/>
      <c r="J31" s="1"/>
      <c r="K31" s="77"/>
    </row>
    <row r="32" spans="1:12" ht="12" x14ac:dyDescent="0.2">
      <c r="B32" s="11" t="s">
        <v>58</v>
      </c>
      <c r="C32" s="62"/>
      <c r="D32" s="128">
        <v>0</v>
      </c>
      <c r="F32" s="11" t="s">
        <v>3</v>
      </c>
      <c r="G32" s="62"/>
      <c r="H32" s="338">
        <v>2.5499999999999998E-2</v>
      </c>
      <c r="I32" s="22"/>
      <c r="J32" s="1"/>
      <c r="K32" s="76"/>
    </row>
    <row r="33" spans="2:12" ht="12" x14ac:dyDescent="0.2">
      <c r="B33" s="11" t="s">
        <v>59</v>
      </c>
      <c r="C33" s="62"/>
      <c r="D33" s="128">
        <v>0</v>
      </c>
      <c r="F33" s="11" t="s">
        <v>43</v>
      </c>
      <c r="G33" s="62"/>
      <c r="H33" s="338">
        <v>0.17699999999999999</v>
      </c>
      <c r="I33" s="3"/>
      <c r="J33" s="1"/>
      <c r="K33" s="76"/>
    </row>
    <row r="34" spans="2:12" ht="12" x14ac:dyDescent="0.2">
      <c r="B34" s="11" t="s">
        <v>60</v>
      </c>
      <c r="C34" s="62"/>
      <c r="D34" s="128">
        <v>0</v>
      </c>
      <c r="F34" s="11" t="s">
        <v>44</v>
      </c>
      <c r="G34" s="62"/>
      <c r="H34" s="338">
        <v>3.0700000000000002E-2</v>
      </c>
      <c r="I34" s="3"/>
      <c r="J34" s="1"/>
      <c r="K34" s="76"/>
    </row>
    <row r="35" spans="2:12" ht="14.1" customHeight="1" x14ac:dyDescent="0.2">
      <c r="B35" s="11" t="s">
        <v>61</v>
      </c>
      <c r="C35" s="62"/>
      <c r="D35" s="128">
        <v>0</v>
      </c>
      <c r="F35" s="11" t="s">
        <v>42</v>
      </c>
      <c r="G35" s="62"/>
      <c r="H35" s="338">
        <v>4.3E-3</v>
      </c>
      <c r="I35" s="3"/>
      <c r="J35" s="1"/>
      <c r="K35" s="1"/>
    </row>
    <row r="36" spans="2:12" ht="12" x14ac:dyDescent="0.2">
      <c r="B36" s="11" t="s">
        <v>62</v>
      </c>
      <c r="C36" s="62"/>
      <c r="D36" s="128">
        <v>0</v>
      </c>
      <c r="F36" s="2" t="s">
        <v>45</v>
      </c>
      <c r="G36" s="2"/>
      <c r="H36" s="338">
        <v>0</v>
      </c>
      <c r="I36" s="22"/>
      <c r="J36" s="64"/>
    </row>
    <row r="37" spans="2:12" ht="12" x14ac:dyDescent="0.2">
      <c r="B37" s="11" t="s">
        <v>63</v>
      </c>
      <c r="C37" s="62"/>
      <c r="D37" s="128">
        <v>0</v>
      </c>
      <c r="F37" s="65" t="s">
        <v>4</v>
      </c>
      <c r="G37" s="67"/>
      <c r="H37" s="338">
        <v>0</v>
      </c>
      <c r="I37" s="3"/>
      <c r="J37" s="75"/>
      <c r="K37" s="23"/>
    </row>
    <row r="38" spans="2:12" ht="12" x14ac:dyDescent="0.2">
      <c r="B38" s="11" t="s">
        <v>64</v>
      </c>
      <c r="C38" s="62"/>
      <c r="D38" s="128">
        <v>0</v>
      </c>
      <c r="F38" s="11" t="s">
        <v>154</v>
      </c>
      <c r="G38" s="62"/>
      <c r="H38" s="338">
        <v>0</v>
      </c>
      <c r="I38" s="3"/>
      <c r="J38" s="1"/>
      <c r="K38" s="18"/>
    </row>
    <row r="39" spans="2:12" ht="12" x14ac:dyDescent="0.2">
      <c r="B39" s="11" t="s">
        <v>213</v>
      </c>
      <c r="C39" s="62"/>
      <c r="D39" s="128">
        <v>0</v>
      </c>
      <c r="F39" s="11" t="s">
        <v>46</v>
      </c>
      <c r="G39" s="62"/>
      <c r="H39" s="338">
        <v>0</v>
      </c>
      <c r="I39" s="1"/>
      <c r="J39" s="1"/>
      <c r="K39" s="18"/>
    </row>
    <row r="40" spans="2:12" ht="12" x14ac:dyDescent="0.2">
      <c r="B40" s="139" t="s">
        <v>107</v>
      </c>
      <c r="C40" s="140"/>
      <c r="D40" s="129">
        <f>SUM(D29:D39)</f>
        <v>0</v>
      </c>
      <c r="F40" s="11" t="s">
        <v>5</v>
      </c>
      <c r="G40" s="62"/>
      <c r="H40" s="338">
        <v>0</v>
      </c>
      <c r="I40" s="22"/>
      <c r="J40" s="1"/>
      <c r="K40" s="77"/>
    </row>
    <row r="41" spans="2:12" ht="12" x14ac:dyDescent="0.2">
      <c r="B41" s="60" t="s">
        <v>65</v>
      </c>
      <c r="C41" s="53"/>
      <c r="D41" s="128">
        <v>1243</v>
      </c>
      <c r="F41" s="65" t="s">
        <v>6</v>
      </c>
      <c r="G41" s="67"/>
      <c r="H41" s="338">
        <v>0</v>
      </c>
      <c r="I41" s="1"/>
      <c r="J41" s="1"/>
      <c r="K41" s="76"/>
    </row>
    <row r="42" spans="2:12" ht="12" x14ac:dyDescent="0.2">
      <c r="B42" s="60" t="s">
        <v>66</v>
      </c>
      <c r="C42" s="53"/>
      <c r="D42" s="128">
        <v>1279</v>
      </c>
      <c r="F42" s="11" t="s">
        <v>6</v>
      </c>
      <c r="G42" s="62"/>
      <c r="H42" s="338">
        <v>0</v>
      </c>
      <c r="I42" s="24"/>
      <c r="J42" s="1"/>
      <c r="K42" s="76"/>
    </row>
    <row r="43" spans="2:12" ht="12.75" x14ac:dyDescent="0.2">
      <c r="B43" s="60" t="s">
        <v>67</v>
      </c>
      <c r="C43" s="53"/>
      <c r="D43" s="128">
        <v>1295</v>
      </c>
      <c r="F43" s="265" t="s">
        <v>155</v>
      </c>
      <c r="G43" s="266"/>
      <c r="H43" s="130">
        <v>6047073464</v>
      </c>
      <c r="I43" s="14"/>
      <c r="J43" s="1"/>
      <c r="K43" s="76"/>
      <c r="L43" s="18"/>
    </row>
    <row r="44" spans="2:12" ht="12.75" x14ac:dyDescent="0.2">
      <c r="B44" s="61" t="s">
        <v>68</v>
      </c>
      <c r="C44" s="54"/>
      <c r="D44" s="128">
        <v>1337</v>
      </c>
      <c r="F44" s="265" t="s">
        <v>70</v>
      </c>
      <c r="G44" s="266"/>
      <c r="H44" s="275">
        <f>(H43/H21)</f>
        <v>1221137.6138933764</v>
      </c>
      <c r="I44" s="24"/>
      <c r="J44" s="86" t="str">
        <f>MID(C10,10,1)</f>
        <v>5</v>
      </c>
      <c r="K44" s="1"/>
      <c r="L44" s="18"/>
    </row>
    <row r="45" spans="2:12" ht="12.75" x14ac:dyDescent="0.2">
      <c r="B45" s="60" t="s">
        <v>214</v>
      </c>
      <c r="C45" s="53"/>
      <c r="D45" s="128">
        <v>0</v>
      </c>
      <c r="F45" s="327" t="s">
        <v>177</v>
      </c>
      <c r="G45" s="274"/>
      <c r="H45" s="325">
        <f>IF(I10="x",H43*0.069,IF(I11="x",H43*0.069,IF(I12="x",H43*0.138,IF(I13="x","Not applicable","Please Check District Type"))))</f>
        <v>417248069.01600003</v>
      </c>
      <c r="I45" s="25"/>
      <c r="J45" s="86">
        <f>IF(J44="2",(H43*1.38),(H43*0.069))</f>
        <v>417248069.01600003</v>
      </c>
    </row>
    <row r="46" spans="2:12" ht="13.5" thickBot="1" x14ac:dyDescent="0.25">
      <c r="B46" s="141" t="s">
        <v>108</v>
      </c>
      <c r="C46" s="142"/>
      <c r="D46" s="143">
        <f>SUM(D41:D45)</f>
        <v>5154</v>
      </c>
      <c r="F46" s="355" t="s">
        <v>185</v>
      </c>
      <c r="G46" s="356"/>
      <c r="H46" s="130">
        <v>61374090</v>
      </c>
      <c r="J46" s="87"/>
    </row>
    <row r="47" spans="2:12" ht="14.25" thickTop="1" thickBot="1" x14ac:dyDescent="0.25">
      <c r="B47" s="144" t="s">
        <v>109</v>
      </c>
      <c r="C47" s="145"/>
      <c r="D47" s="146">
        <f>SUM(D40,D46)</f>
        <v>5154</v>
      </c>
      <c r="F47" s="355" t="s">
        <v>178</v>
      </c>
      <c r="G47" s="364"/>
      <c r="H47" s="278">
        <f>IF(I13="x","Not Applicable",(H46/H45))</f>
        <v>0.1470925680848304</v>
      </c>
      <c r="I47" s="26"/>
      <c r="L47" s="26"/>
    </row>
    <row r="48" spans="2:12" ht="12" thickTop="1" x14ac:dyDescent="0.2">
      <c r="C48" s="55"/>
    </row>
    <row r="49" spans="2:12" ht="9.6" customHeight="1" x14ac:dyDescent="0.2">
      <c r="B49" s="55" t="s">
        <v>184</v>
      </c>
      <c r="I49" s="27"/>
      <c r="L49" s="27"/>
    </row>
    <row r="50" spans="2:12" ht="10.35" customHeight="1" x14ac:dyDescent="0.2">
      <c r="B50" s="236"/>
    </row>
    <row r="51" spans="2:12" ht="9.9499999999999993" customHeight="1" x14ac:dyDescent="0.2"/>
    <row r="52" spans="2:12" ht="9.9499999999999993" customHeight="1" x14ac:dyDescent="0.2"/>
    <row r="53" spans="2:12" ht="17.25" customHeight="1" x14ac:dyDescent="0.2"/>
  </sheetData>
  <sheetProtection algorithmName="SHA-512" hashValue="yzX540/CDayDfyMj3n5AxGeTeaDaMCKcyNf0q2dRyrcMFVmlpRxH/5WnwuDQobG0hbG4tvdY/uRhI7bLfNNOLw==" saltValue="weXbqnJGOal+aQv3+bKG5w==" spinCount="100000" sheet="1" objects="1" scenarios="1"/>
  <mergeCells count="19">
    <mergeCell ref="F47:G47"/>
    <mergeCell ref="A5:J5"/>
    <mergeCell ref="A7:J7"/>
    <mergeCell ref="D6:F6"/>
    <mergeCell ref="C12:F12"/>
    <mergeCell ref="C13:F13"/>
    <mergeCell ref="B22:C22"/>
    <mergeCell ref="F21:G21"/>
    <mergeCell ref="F19:G19"/>
    <mergeCell ref="F16:H17"/>
    <mergeCell ref="D2:F2"/>
    <mergeCell ref="D3:F3"/>
    <mergeCell ref="D4:F4"/>
    <mergeCell ref="F46:G46"/>
    <mergeCell ref="C11:F11"/>
    <mergeCell ref="B23:C23"/>
    <mergeCell ref="G1:H4"/>
    <mergeCell ref="A16:C17"/>
    <mergeCell ref="C9:F9"/>
  </mergeCells>
  <phoneticPr fontId="2" type="noConversion"/>
  <hyperlinks>
    <hyperlink ref="G9" r:id="rId1" xr:uid="{00000000-0004-0000-0000-000000000000}"/>
  </hyperlinks>
  <printOptions headings="1"/>
  <pageMargins left="0.35" right="0.25" top="0.43" bottom="0.21" header="0.22" footer="0.17"/>
  <pageSetup scale="88" orientation="landscape" useFirstPageNumber="1" r:id="rId2"/>
  <headerFooter alignWithMargins="0">
    <oddHeader>&amp;L&amp;8Page &amp;P&amp;R&amp;8Page &amp;P</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5"/>
  <sheetViews>
    <sheetView showGridLines="0" workbookViewId="0">
      <pane ySplit="5" topLeftCell="A6" activePane="bottomLeft" state="frozenSplit"/>
      <selection sqref="A1:B1"/>
      <selection pane="bottomLeft" activeCell="A6" sqref="A6"/>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53" t="s">
        <v>166</v>
      </c>
      <c r="B1" s="353"/>
      <c r="C1" s="353"/>
      <c r="D1" s="353"/>
      <c r="E1" s="353"/>
      <c r="F1" s="353"/>
      <c r="G1" s="353"/>
      <c r="H1" s="353"/>
      <c r="I1" s="353"/>
      <c r="J1" s="353"/>
      <c r="K1" s="353"/>
    </row>
    <row r="2" spans="1:11" ht="12" x14ac:dyDescent="0.2">
      <c r="A2" s="379" t="s">
        <v>186</v>
      </c>
      <c r="B2" s="379"/>
      <c r="C2" s="379"/>
      <c r="D2" s="379"/>
      <c r="E2" s="379"/>
      <c r="F2" s="379"/>
      <c r="G2" s="379"/>
      <c r="H2" s="379"/>
      <c r="I2" s="379"/>
      <c r="J2" s="379"/>
      <c r="K2" s="379"/>
    </row>
    <row r="3" spans="1:11" ht="12" x14ac:dyDescent="0.2">
      <c r="A3" s="255"/>
      <c r="B3" s="255"/>
      <c r="C3" s="255"/>
      <c r="D3" s="255"/>
      <c r="E3" s="255"/>
      <c r="F3" s="255"/>
      <c r="G3" s="255"/>
      <c r="H3" s="255"/>
      <c r="I3" s="255"/>
      <c r="J3" s="255"/>
      <c r="K3" s="255"/>
    </row>
    <row r="4" spans="1:11" ht="11.45" customHeight="1" x14ac:dyDescent="0.2">
      <c r="A4" s="28"/>
      <c r="B4" s="244"/>
      <c r="C4" s="245" t="s">
        <v>28</v>
      </c>
      <c r="D4" s="245" t="s">
        <v>29</v>
      </c>
      <c r="E4" s="245" t="s">
        <v>30</v>
      </c>
      <c r="F4" s="245" t="s">
        <v>31</v>
      </c>
      <c r="G4" s="245" t="s">
        <v>32</v>
      </c>
      <c r="H4" s="245" t="s">
        <v>33</v>
      </c>
      <c r="I4" s="245" t="s">
        <v>34</v>
      </c>
      <c r="J4" s="245" t="s">
        <v>35</v>
      </c>
      <c r="K4" s="245" t="s">
        <v>36</v>
      </c>
    </row>
    <row r="5" spans="1:11" ht="33.75" x14ac:dyDescent="0.2">
      <c r="A5" s="249" t="s">
        <v>1</v>
      </c>
      <c r="B5" s="246" t="s">
        <v>145</v>
      </c>
      <c r="C5" s="247" t="s">
        <v>8</v>
      </c>
      <c r="D5" s="248" t="s">
        <v>48</v>
      </c>
      <c r="E5" s="247" t="s">
        <v>128</v>
      </c>
      <c r="F5" s="247" t="s">
        <v>9</v>
      </c>
      <c r="G5" s="248" t="s">
        <v>38</v>
      </c>
      <c r="H5" s="248" t="s">
        <v>129</v>
      </c>
      <c r="I5" s="247" t="s">
        <v>39</v>
      </c>
      <c r="J5" s="247" t="s">
        <v>130</v>
      </c>
      <c r="K5" s="248" t="s">
        <v>40</v>
      </c>
    </row>
    <row r="6" spans="1:11" s="33" customFormat="1" ht="13.5" customHeight="1" x14ac:dyDescent="0.2">
      <c r="A6" s="177" t="s">
        <v>27</v>
      </c>
      <c r="B6" s="178"/>
      <c r="C6" s="31"/>
      <c r="D6" s="32"/>
      <c r="E6" s="32"/>
      <c r="F6" s="32"/>
      <c r="G6" s="32"/>
      <c r="H6" s="32"/>
      <c r="I6" s="32"/>
      <c r="J6" s="32"/>
      <c r="K6" s="32"/>
    </row>
    <row r="7" spans="1:11" s="36" customFormat="1" ht="13.9" customHeight="1" x14ac:dyDescent="0.2">
      <c r="A7" s="34" t="s">
        <v>131</v>
      </c>
      <c r="B7" s="35" t="s">
        <v>0</v>
      </c>
      <c r="C7" s="110">
        <v>56669352</v>
      </c>
      <c r="D7" s="110">
        <v>8928228</v>
      </c>
      <c r="E7" s="110">
        <v>6464260</v>
      </c>
      <c r="F7" s="110">
        <v>5786209</v>
      </c>
      <c r="G7" s="110">
        <v>1709081</v>
      </c>
      <c r="H7" s="110">
        <v>2011483</v>
      </c>
      <c r="I7" s="110">
        <v>20243835</v>
      </c>
      <c r="J7" s="110"/>
      <c r="K7" s="110"/>
    </row>
    <row r="8" spans="1:11" s="36" customFormat="1" ht="12" x14ac:dyDescent="0.2">
      <c r="A8" s="34" t="s">
        <v>13</v>
      </c>
      <c r="B8" s="40">
        <v>120</v>
      </c>
      <c r="C8" s="110"/>
      <c r="D8" s="110"/>
      <c r="E8" s="110"/>
      <c r="F8" s="110"/>
      <c r="G8" s="110"/>
      <c r="H8" s="110"/>
      <c r="I8" s="110"/>
      <c r="J8" s="110"/>
      <c r="K8" s="110"/>
    </row>
    <row r="9" spans="1:11" s="36" customFormat="1" ht="12" x14ac:dyDescent="0.2">
      <c r="A9" s="37" t="s">
        <v>117</v>
      </c>
      <c r="B9" s="38">
        <v>130</v>
      </c>
      <c r="C9" s="110">
        <v>51660777</v>
      </c>
      <c r="D9" s="110">
        <v>2523425</v>
      </c>
      <c r="E9" s="110">
        <v>5246294</v>
      </c>
      <c r="F9" s="110">
        <v>757028</v>
      </c>
      <c r="G9" s="110">
        <v>1413118</v>
      </c>
      <c r="H9" s="110"/>
      <c r="I9" s="110">
        <v>126171</v>
      </c>
      <c r="J9" s="110"/>
      <c r="K9" s="110"/>
    </row>
    <row r="10" spans="1:11" s="36" customFormat="1" ht="12" x14ac:dyDescent="0.2">
      <c r="A10" s="37" t="s">
        <v>132</v>
      </c>
      <c r="B10" s="38">
        <v>140</v>
      </c>
      <c r="C10" s="110"/>
      <c r="D10" s="110"/>
      <c r="E10" s="110"/>
      <c r="F10" s="110"/>
      <c r="G10" s="110"/>
      <c r="H10" s="110"/>
      <c r="I10" s="110"/>
      <c r="J10" s="110"/>
      <c r="K10" s="110"/>
    </row>
    <row r="11" spans="1:11" s="36" customFormat="1" ht="12" x14ac:dyDescent="0.2">
      <c r="A11" s="37" t="s">
        <v>133</v>
      </c>
      <c r="B11" s="38">
        <v>150</v>
      </c>
      <c r="C11" s="110">
        <v>2686400</v>
      </c>
      <c r="D11" s="110"/>
      <c r="E11" s="110"/>
      <c r="F11" s="110">
        <v>207865</v>
      </c>
      <c r="G11" s="110"/>
      <c r="H11" s="110"/>
      <c r="I11" s="110"/>
      <c r="J11" s="110"/>
      <c r="K11" s="110"/>
    </row>
    <row r="12" spans="1:11" ht="12" x14ac:dyDescent="0.2">
      <c r="A12" s="39" t="s">
        <v>134</v>
      </c>
      <c r="B12" s="38">
        <v>160</v>
      </c>
      <c r="C12" s="110">
        <v>139371</v>
      </c>
      <c r="D12" s="110">
        <v>7244</v>
      </c>
      <c r="E12" s="110">
        <v>3461</v>
      </c>
      <c r="F12" s="110">
        <v>3462</v>
      </c>
      <c r="G12" s="110"/>
      <c r="H12" s="110"/>
      <c r="I12" s="110">
        <v>16269</v>
      </c>
      <c r="J12" s="110"/>
      <c r="K12" s="110"/>
    </row>
    <row r="13" spans="1:11" ht="12" x14ac:dyDescent="0.2">
      <c r="A13" s="37" t="s">
        <v>12</v>
      </c>
      <c r="B13" s="40">
        <v>170</v>
      </c>
      <c r="C13" s="110"/>
      <c r="D13" s="110"/>
      <c r="E13" s="110"/>
      <c r="F13" s="110"/>
      <c r="G13" s="110"/>
      <c r="H13" s="110"/>
      <c r="I13" s="110"/>
      <c r="J13" s="110"/>
      <c r="K13" s="110"/>
    </row>
    <row r="14" spans="1:11" ht="12" x14ac:dyDescent="0.2">
      <c r="A14" s="41" t="s">
        <v>135</v>
      </c>
      <c r="B14" s="40">
        <v>180</v>
      </c>
      <c r="C14" s="110">
        <v>420000</v>
      </c>
      <c r="D14" s="110"/>
      <c r="E14" s="110"/>
      <c r="F14" s="110"/>
      <c r="G14" s="110"/>
      <c r="H14" s="110"/>
      <c r="I14" s="110"/>
      <c r="J14" s="110"/>
      <c r="K14" s="110"/>
    </row>
    <row r="15" spans="1:11" ht="12" x14ac:dyDescent="0.2">
      <c r="A15" s="41" t="s">
        <v>14</v>
      </c>
      <c r="B15" s="40">
        <v>190</v>
      </c>
      <c r="C15" s="110"/>
      <c r="D15" s="110"/>
      <c r="E15" s="110"/>
      <c r="F15" s="110"/>
      <c r="G15" s="110"/>
      <c r="H15" s="110"/>
      <c r="I15" s="110"/>
      <c r="J15" s="110"/>
      <c r="K15" s="110"/>
    </row>
    <row r="16" spans="1:11" ht="12.75" thickBot="1" x14ac:dyDescent="0.25">
      <c r="A16" s="240" t="s">
        <v>110</v>
      </c>
      <c r="B16" s="150"/>
      <c r="C16" s="111">
        <f t="shared" ref="C16:K16" si="0">SUM(C7:C15)</f>
        <v>111575900</v>
      </c>
      <c r="D16" s="111">
        <f t="shared" si="0"/>
        <v>11458897</v>
      </c>
      <c r="E16" s="111">
        <f t="shared" si="0"/>
        <v>11714015</v>
      </c>
      <c r="F16" s="111">
        <f t="shared" si="0"/>
        <v>6754564</v>
      </c>
      <c r="G16" s="111">
        <f t="shared" si="0"/>
        <v>3122199</v>
      </c>
      <c r="H16" s="111">
        <f t="shared" si="0"/>
        <v>2011483</v>
      </c>
      <c r="I16" s="111">
        <f t="shared" si="0"/>
        <v>20386275</v>
      </c>
      <c r="J16" s="111">
        <f t="shared" si="0"/>
        <v>0</v>
      </c>
      <c r="K16" s="111">
        <f t="shared" si="0"/>
        <v>0</v>
      </c>
    </row>
    <row r="17" spans="1:11" ht="13.5" customHeight="1" thickTop="1" x14ac:dyDescent="0.2">
      <c r="A17" s="179" t="s">
        <v>26</v>
      </c>
      <c r="B17" s="180"/>
      <c r="C17" s="112"/>
      <c r="D17" s="112"/>
      <c r="E17" s="112"/>
      <c r="F17" s="112"/>
      <c r="G17" s="112"/>
      <c r="H17" s="112"/>
      <c r="I17" s="112"/>
      <c r="J17" s="113"/>
      <c r="K17" s="112"/>
    </row>
    <row r="18" spans="1:11" ht="12" x14ac:dyDescent="0.2">
      <c r="A18" s="42" t="s">
        <v>136</v>
      </c>
      <c r="B18" s="40">
        <v>410</v>
      </c>
      <c r="C18" s="110"/>
      <c r="D18" s="110"/>
      <c r="E18" s="110"/>
      <c r="F18" s="110"/>
      <c r="G18" s="110"/>
      <c r="H18" s="110"/>
      <c r="I18" s="113"/>
      <c r="J18" s="110"/>
      <c r="K18" s="110"/>
    </row>
    <row r="19" spans="1:11" ht="12" x14ac:dyDescent="0.2">
      <c r="A19" s="43" t="s">
        <v>137</v>
      </c>
      <c r="B19" s="44">
        <v>420</v>
      </c>
      <c r="C19" s="110">
        <v>2689105</v>
      </c>
      <c r="D19" s="110">
        <v>75252</v>
      </c>
      <c r="E19" s="110"/>
      <c r="F19" s="110">
        <v>56737</v>
      </c>
      <c r="G19" s="110">
        <v>216155</v>
      </c>
      <c r="H19" s="110">
        <v>36763</v>
      </c>
      <c r="I19" s="110"/>
      <c r="J19" s="110"/>
      <c r="K19" s="110"/>
    </row>
    <row r="20" spans="1:11" ht="12" x14ac:dyDescent="0.2">
      <c r="A20" s="43" t="s">
        <v>139</v>
      </c>
      <c r="B20" s="44">
        <v>430</v>
      </c>
      <c r="C20" s="110">
        <v>1678466</v>
      </c>
      <c r="D20" s="110"/>
      <c r="E20" s="110">
        <v>2519</v>
      </c>
      <c r="F20" s="110"/>
      <c r="G20" s="110"/>
      <c r="H20" s="110">
        <v>118176</v>
      </c>
      <c r="I20" s="110"/>
      <c r="J20" s="110"/>
      <c r="K20" s="110"/>
    </row>
    <row r="21" spans="1:11" ht="12" x14ac:dyDescent="0.2">
      <c r="A21" s="43" t="s">
        <v>138</v>
      </c>
      <c r="B21" s="44">
        <v>440</v>
      </c>
      <c r="C21" s="110"/>
      <c r="D21" s="110"/>
      <c r="E21" s="110"/>
      <c r="F21" s="110"/>
      <c r="G21" s="110"/>
      <c r="H21" s="110"/>
      <c r="I21" s="110"/>
      <c r="J21" s="110"/>
      <c r="K21" s="110"/>
    </row>
    <row r="22" spans="1:11" ht="12" x14ac:dyDescent="0.2">
      <c r="A22" s="43" t="s">
        <v>140</v>
      </c>
      <c r="B22" s="44">
        <v>460</v>
      </c>
      <c r="C22" s="110"/>
      <c r="D22" s="110"/>
      <c r="E22" s="110"/>
      <c r="F22" s="110"/>
      <c r="G22" s="110"/>
      <c r="H22" s="110"/>
      <c r="I22" s="110"/>
      <c r="J22" s="110"/>
      <c r="K22" s="110"/>
    </row>
    <row r="23" spans="1:11" ht="12" x14ac:dyDescent="0.2">
      <c r="A23" s="45" t="s">
        <v>141</v>
      </c>
      <c r="B23" s="44">
        <v>470</v>
      </c>
      <c r="C23" s="110"/>
      <c r="D23" s="110"/>
      <c r="E23" s="110"/>
      <c r="F23" s="110">
        <v>369</v>
      </c>
      <c r="G23" s="110"/>
      <c r="H23" s="110"/>
      <c r="I23" s="110"/>
      <c r="J23" s="110"/>
      <c r="K23" s="110"/>
    </row>
    <row r="24" spans="1:11" ht="12" x14ac:dyDescent="0.2">
      <c r="A24" s="46" t="s">
        <v>142</v>
      </c>
      <c r="B24" s="47">
        <v>480</v>
      </c>
      <c r="C24" s="110"/>
      <c r="D24" s="110"/>
      <c r="E24" s="110"/>
      <c r="F24" s="110"/>
      <c r="G24" s="110"/>
      <c r="H24" s="110"/>
      <c r="I24" s="110"/>
      <c r="J24" s="110"/>
      <c r="K24" s="110"/>
    </row>
    <row r="25" spans="1:11" ht="12" x14ac:dyDescent="0.2">
      <c r="A25" s="46" t="s">
        <v>143</v>
      </c>
      <c r="B25" s="47">
        <v>490</v>
      </c>
      <c r="C25" s="110">
        <v>51731743</v>
      </c>
      <c r="D25" s="110">
        <v>2472000</v>
      </c>
      <c r="E25" s="110">
        <v>5139378</v>
      </c>
      <c r="F25" s="110">
        <v>741600</v>
      </c>
      <c r="G25" s="110">
        <v>1384320</v>
      </c>
      <c r="H25" s="110"/>
      <c r="I25" s="110">
        <v>123600</v>
      </c>
      <c r="J25" s="110"/>
      <c r="K25" s="110"/>
    </row>
    <row r="26" spans="1:11" ht="12" x14ac:dyDescent="0.2">
      <c r="A26" s="46" t="s">
        <v>37</v>
      </c>
      <c r="B26" s="47">
        <v>493</v>
      </c>
      <c r="C26" s="110"/>
      <c r="D26" s="110"/>
      <c r="E26" s="110"/>
      <c r="F26" s="110"/>
      <c r="G26" s="110"/>
      <c r="H26" s="110"/>
      <c r="I26" s="110"/>
      <c r="J26" s="110"/>
      <c r="K26" s="110"/>
    </row>
    <row r="27" spans="1:11" ht="12" x14ac:dyDescent="0.2">
      <c r="A27" s="241" t="s">
        <v>144</v>
      </c>
      <c r="B27" s="237"/>
      <c r="C27" s="243">
        <f>SUM(C18:C26)</f>
        <v>56099314</v>
      </c>
      <c r="D27" s="243">
        <f t="shared" ref="D27:K27" si="1">SUM(D18:D26)</f>
        <v>2547252</v>
      </c>
      <c r="E27" s="243">
        <f t="shared" si="1"/>
        <v>5141897</v>
      </c>
      <c r="F27" s="243">
        <f t="shared" si="1"/>
        <v>798706</v>
      </c>
      <c r="G27" s="243">
        <f t="shared" si="1"/>
        <v>1600475</v>
      </c>
      <c r="H27" s="243">
        <f t="shared" si="1"/>
        <v>154939</v>
      </c>
      <c r="I27" s="243">
        <f t="shared" si="1"/>
        <v>123600</v>
      </c>
      <c r="J27" s="243">
        <f t="shared" si="1"/>
        <v>0</v>
      </c>
      <c r="K27" s="243">
        <f t="shared" si="1"/>
        <v>0</v>
      </c>
    </row>
    <row r="28" spans="1:11" ht="13.5" customHeight="1" x14ac:dyDescent="0.2">
      <c r="A28" s="181" t="s">
        <v>15</v>
      </c>
      <c r="B28" s="182"/>
      <c r="C28" s="112"/>
      <c r="D28" s="113"/>
      <c r="E28" s="113"/>
      <c r="F28" s="113"/>
      <c r="G28" s="113"/>
      <c r="H28" s="113"/>
      <c r="I28" s="113"/>
      <c r="J28" s="113"/>
      <c r="K28" s="113"/>
    </row>
    <row r="29" spans="1:11" ht="12" x14ac:dyDescent="0.2">
      <c r="A29" s="43" t="s">
        <v>165</v>
      </c>
      <c r="B29" s="44">
        <v>511</v>
      </c>
      <c r="C29" s="251"/>
      <c r="D29" s="251"/>
      <c r="E29" s="251"/>
      <c r="F29" s="251"/>
      <c r="G29" s="251"/>
      <c r="H29" s="251"/>
      <c r="I29" s="113"/>
      <c r="J29" s="263"/>
      <c r="K29" s="263"/>
    </row>
    <row r="30" spans="1:11" ht="13.9" customHeight="1" thickBot="1" x14ac:dyDescent="0.25">
      <c r="A30" s="242" t="s">
        <v>111</v>
      </c>
      <c r="B30" s="153"/>
      <c r="C30" s="111">
        <f t="shared" ref="C30:H30" si="2">SUM(C27:C29)</f>
        <v>56099314</v>
      </c>
      <c r="D30" s="111">
        <f t="shared" si="2"/>
        <v>2547252</v>
      </c>
      <c r="E30" s="111">
        <f t="shared" si="2"/>
        <v>5141897</v>
      </c>
      <c r="F30" s="111">
        <f t="shared" si="2"/>
        <v>798706</v>
      </c>
      <c r="G30" s="111">
        <f t="shared" si="2"/>
        <v>1600475</v>
      </c>
      <c r="H30" s="111">
        <f t="shared" si="2"/>
        <v>154939</v>
      </c>
      <c r="I30" s="264">
        <f>I27</f>
        <v>123600</v>
      </c>
      <c r="J30" s="111">
        <f>SUM(J27:J29)</f>
        <v>0</v>
      </c>
      <c r="K30" s="111">
        <f>SUM(K27:K29)</f>
        <v>0</v>
      </c>
    </row>
    <row r="31" spans="1:11" ht="12.75" thickTop="1" x14ac:dyDescent="0.2">
      <c r="A31" s="151" t="s">
        <v>16</v>
      </c>
      <c r="B31" s="152">
        <v>714</v>
      </c>
      <c r="C31" s="110">
        <v>420000</v>
      </c>
      <c r="D31" s="110"/>
      <c r="E31" s="110">
        <v>6572118</v>
      </c>
      <c r="F31" s="110">
        <v>5955858</v>
      </c>
      <c r="G31" s="110">
        <v>1521724</v>
      </c>
      <c r="H31" s="110"/>
      <c r="I31" s="110"/>
      <c r="J31" s="110"/>
      <c r="K31" s="110"/>
    </row>
    <row r="32" spans="1:11" ht="12" x14ac:dyDescent="0.2">
      <c r="A32" s="46" t="s">
        <v>17</v>
      </c>
      <c r="B32" s="47">
        <v>730</v>
      </c>
      <c r="C32" s="110">
        <v>55056586</v>
      </c>
      <c r="D32" s="110">
        <v>8911645</v>
      </c>
      <c r="E32" s="110"/>
      <c r="F32" s="110"/>
      <c r="G32" s="110"/>
      <c r="H32" s="110">
        <v>1856544</v>
      </c>
      <c r="I32" s="110">
        <v>20262675</v>
      </c>
      <c r="J32" s="110"/>
      <c r="K32" s="110"/>
    </row>
    <row r="33" spans="1:11" ht="12" x14ac:dyDescent="0.2">
      <c r="A33" s="46" t="s">
        <v>18</v>
      </c>
      <c r="B33" s="250"/>
      <c r="C33" s="112"/>
      <c r="D33" s="113"/>
      <c r="E33" s="113"/>
      <c r="F33" s="113"/>
      <c r="G33" s="113"/>
      <c r="H33" s="113"/>
      <c r="I33" s="113"/>
      <c r="J33" s="113"/>
      <c r="K33" s="113"/>
    </row>
    <row r="34" spans="1:11" ht="12.75" thickBot="1" x14ac:dyDescent="0.25">
      <c r="A34" s="154" t="s">
        <v>112</v>
      </c>
      <c r="B34" s="153"/>
      <c r="C34" s="111">
        <f>SUM(C30:C32)</f>
        <v>111575900</v>
      </c>
      <c r="D34" s="111">
        <f t="shared" ref="D34:K34" si="3">SUM(D30:D32)</f>
        <v>11458897</v>
      </c>
      <c r="E34" s="111">
        <f t="shared" si="3"/>
        <v>11714015</v>
      </c>
      <c r="F34" s="111">
        <f t="shared" si="3"/>
        <v>6754564</v>
      </c>
      <c r="G34" s="111">
        <f t="shared" si="3"/>
        <v>3122199</v>
      </c>
      <c r="H34" s="111">
        <f t="shared" si="3"/>
        <v>2011483</v>
      </c>
      <c r="I34" s="111">
        <f t="shared" si="3"/>
        <v>20386275</v>
      </c>
      <c r="J34" s="111">
        <f t="shared" si="3"/>
        <v>0</v>
      </c>
      <c r="K34" s="111">
        <f t="shared" si="3"/>
        <v>0</v>
      </c>
    </row>
    <row r="35" spans="1:11" ht="13.9" customHeight="1" thickTop="1" x14ac:dyDescent="0.2">
      <c r="A35" s="49"/>
    </row>
    <row r="36" spans="1:11" x14ac:dyDescent="0.2">
      <c r="A36" s="30" t="s">
        <v>210</v>
      </c>
    </row>
    <row r="38" spans="1:11" x14ac:dyDescent="0.2">
      <c r="A38" s="28"/>
      <c r="B38" s="244"/>
      <c r="C38" s="245" t="s">
        <v>28</v>
      </c>
      <c r="D38" s="245" t="s">
        <v>29</v>
      </c>
      <c r="E38" s="245" t="s">
        <v>30</v>
      </c>
      <c r="F38" s="245" t="s">
        <v>31</v>
      </c>
      <c r="G38" s="245" t="s">
        <v>32</v>
      </c>
      <c r="H38" s="245" t="s">
        <v>33</v>
      </c>
      <c r="I38" s="245" t="s">
        <v>34</v>
      </c>
      <c r="J38" s="245" t="s">
        <v>35</v>
      </c>
      <c r="K38" s="245" t="s">
        <v>36</v>
      </c>
    </row>
    <row r="39" spans="1:11" ht="33.75" x14ac:dyDescent="0.2">
      <c r="A39" s="249" t="s">
        <v>1</v>
      </c>
      <c r="B39" s="246" t="s">
        <v>145</v>
      </c>
      <c r="C39" s="247" t="s">
        <v>8</v>
      </c>
      <c r="D39" s="248" t="s">
        <v>48</v>
      </c>
      <c r="E39" s="247" t="s">
        <v>128</v>
      </c>
      <c r="F39" s="247" t="s">
        <v>9</v>
      </c>
      <c r="G39" s="248" t="s">
        <v>38</v>
      </c>
      <c r="H39" s="248" t="s">
        <v>129</v>
      </c>
      <c r="I39" s="247" t="s">
        <v>39</v>
      </c>
      <c r="J39" s="247" t="s">
        <v>130</v>
      </c>
      <c r="K39" s="248" t="s">
        <v>40</v>
      </c>
    </row>
    <row r="40" spans="1:11" x14ac:dyDescent="0.2">
      <c r="A40" s="177" t="s">
        <v>204</v>
      </c>
      <c r="B40" s="178"/>
      <c r="C40" s="31"/>
      <c r="D40" s="32"/>
      <c r="E40" s="32"/>
      <c r="F40" s="32"/>
      <c r="G40" s="32"/>
      <c r="H40" s="32"/>
      <c r="I40" s="32"/>
      <c r="J40" s="32"/>
      <c r="K40" s="32"/>
    </row>
    <row r="41" spans="1:11" ht="12.75" thickBot="1" x14ac:dyDescent="0.25">
      <c r="A41" s="34" t="s">
        <v>205</v>
      </c>
      <c r="B41" s="35"/>
      <c r="C41" s="111">
        <f>C7+C8</f>
        <v>56669352</v>
      </c>
      <c r="D41" s="111">
        <f t="shared" ref="D41:K41" si="4">D7+D8</f>
        <v>8928228</v>
      </c>
      <c r="E41" s="111">
        <f t="shared" si="4"/>
        <v>6464260</v>
      </c>
      <c r="F41" s="111">
        <f t="shared" si="4"/>
        <v>5786209</v>
      </c>
      <c r="G41" s="111">
        <f t="shared" si="4"/>
        <v>1709081</v>
      </c>
      <c r="H41" s="111">
        <f t="shared" si="4"/>
        <v>2011483</v>
      </c>
      <c r="I41" s="111">
        <f t="shared" si="4"/>
        <v>20243835</v>
      </c>
      <c r="J41" s="111">
        <f t="shared" si="4"/>
        <v>0</v>
      </c>
      <c r="K41" s="111">
        <f t="shared" si="4"/>
        <v>0</v>
      </c>
    </row>
    <row r="42" spans="1:11" ht="12.75" thickTop="1" x14ac:dyDescent="0.2">
      <c r="A42" s="34" t="s">
        <v>206</v>
      </c>
      <c r="B42" s="35"/>
      <c r="C42" s="110">
        <v>53883725</v>
      </c>
      <c r="D42" s="110">
        <v>7504769</v>
      </c>
      <c r="E42" s="110">
        <v>5525354</v>
      </c>
      <c r="F42" s="110">
        <v>3672383</v>
      </c>
      <c r="G42" s="110">
        <v>1750407</v>
      </c>
      <c r="H42" s="110">
        <v>1967502</v>
      </c>
      <c r="I42" s="110">
        <v>22660219</v>
      </c>
      <c r="J42" s="110"/>
      <c r="K42" s="110"/>
    </row>
    <row r="43" spans="1:11" ht="12.75" thickBot="1" x14ac:dyDescent="0.25">
      <c r="A43" s="34" t="s">
        <v>204</v>
      </c>
      <c r="B43" s="35"/>
      <c r="C43" s="111">
        <f>C41-C42</f>
        <v>2785627</v>
      </c>
      <c r="D43" s="111">
        <f t="shared" ref="D43:K43" si="5">D41-D42</f>
        <v>1423459</v>
      </c>
      <c r="E43" s="111">
        <f t="shared" si="5"/>
        <v>938906</v>
      </c>
      <c r="F43" s="111">
        <f t="shared" si="5"/>
        <v>2113826</v>
      </c>
      <c r="G43" s="111">
        <f t="shared" si="5"/>
        <v>-41326</v>
      </c>
      <c r="H43" s="111">
        <f t="shared" si="5"/>
        <v>43981</v>
      </c>
      <c r="I43" s="111">
        <f t="shared" si="5"/>
        <v>-2416384</v>
      </c>
      <c r="J43" s="111">
        <f t="shared" si="5"/>
        <v>0</v>
      </c>
      <c r="K43" s="111">
        <f t="shared" si="5"/>
        <v>0</v>
      </c>
    </row>
    <row r="44" spans="1:11" ht="12" thickTop="1" x14ac:dyDescent="0.2"/>
    <row r="45" spans="1:11" x14ac:dyDescent="0.2">
      <c r="A45" s="30" t="s">
        <v>211</v>
      </c>
    </row>
  </sheetData>
  <sheetProtection algorithmName="SHA-512" hashValue="zSn2VIqNzzjcb4X29SIOLnSz+/VOrY5I4NPjf3P78bOXZzBx8Xl/8EtcLhHearU6xLCVKn5HaNEuH3wY5huK7A==" saltValue="AdJow2TLkbGPZNkRi70KQ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3"/>
  <sheetViews>
    <sheetView showGridLines="0" workbookViewId="0">
      <pane ySplit="3" topLeftCell="A4" activePane="bottomLeft" state="frozenSplit"/>
      <selection sqref="A1:B1"/>
      <selection pane="bottomLeft" activeCell="A4" sqref="A4"/>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53" t="s">
        <v>158</v>
      </c>
      <c r="B1" s="353"/>
      <c r="C1" s="353"/>
      <c r="D1" s="353"/>
      <c r="E1" s="353"/>
      <c r="F1" s="353"/>
      <c r="G1" s="353"/>
      <c r="H1" s="353"/>
      <c r="I1" s="353"/>
      <c r="J1" s="353"/>
      <c r="K1" s="353"/>
    </row>
    <row r="2" spans="1:11" ht="12" x14ac:dyDescent="0.2">
      <c r="A2" s="379" t="s">
        <v>187</v>
      </c>
      <c r="B2" s="379"/>
      <c r="C2" s="379"/>
      <c r="D2" s="379"/>
      <c r="E2" s="379"/>
      <c r="F2" s="379"/>
      <c r="G2" s="379"/>
      <c r="H2" s="379"/>
      <c r="I2" s="379"/>
      <c r="J2" s="379"/>
      <c r="K2" s="379"/>
    </row>
    <row r="3" spans="1:11" ht="12" x14ac:dyDescent="0.2">
      <c r="A3" s="255"/>
      <c r="B3" s="255"/>
      <c r="C3" s="255"/>
      <c r="D3" s="255"/>
      <c r="E3" s="255"/>
      <c r="F3" s="255"/>
      <c r="G3" s="255"/>
      <c r="H3" s="255"/>
      <c r="I3" s="255"/>
      <c r="J3" s="255"/>
      <c r="K3" s="255"/>
    </row>
    <row r="4" spans="1:11" s="72" customFormat="1" ht="12.2" customHeight="1" x14ac:dyDescent="0.2">
      <c r="A4" s="28"/>
      <c r="B4" s="29"/>
      <c r="C4" s="245" t="s">
        <v>28</v>
      </c>
      <c r="D4" s="245" t="s">
        <v>29</v>
      </c>
      <c r="E4" s="245" t="s">
        <v>30</v>
      </c>
      <c r="F4" s="245" t="s">
        <v>31</v>
      </c>
      <c r="G4" s="245" t="s">
        <v>32</v>
      </c>
      <c r="H4" s="245" t="s">
        <v>33</v>
      </c>
      <c r="I4" s="245" t="s">
        <v>34</v>
      </c>
      <c r="J4" s="245" t="s">
        <v>35</v>
      </c>
      <c r="K4" s="245" t="s">
        <v>36</v>
      </c>
    </row>
    <row r="5" spans="1:11" ht="33.75" x14ac:dyDescent="0.2">
      <c r="A5" s="249" t="s">
        <v>1</v>
      </c>
      <c r="B5" s="246" t="s">
        <v>145</v>
      </c>
      <c r="C5" s="247" t="s">
        <v>8</v>
      </c>
      <c r="D5" s="248" t="s">
        <v>48</v>
      </c>
      <c r="E5" s="247" t="s">
        <v>128</v>
      </c>
      <c r="F5" s="247" t="s">
        <v>9</v>
      </c>
      <c r="G5" s="248" t="s">
        <v>38</v>
      </c>
      <c r="H5" s="248" t="s">
        <v>129</v>
      </c>
      <c r="I5" s="247" t="s">
        <v>39</v>
      </c>
      <c r="J5" s="247" t="s">
        <v>130</v>
      </c>
      <c r="K5" s="248" t="s">
        <v>40</v>
      </c>
    </row>
    <row r="6" spans="1:11" ht="13.5" customHeight="1" x14ac:dyDescent="0.2">
      <c r="A6" s="183" t="s">
        <v>11</v>
      </c>
      <c r="B6" s="184"/>
      <c r="C6" s="108"/>
      <c r="D6" s="108"/>
      <c r="E6" s="108"/>
      <c r="F6" s="108"/>
      <c r="G6" s="108"/>
      <c r="H6" s="108"/>
      <c r="I6" s="108"/>
      <c r="J6" s="108"/>
      <c r="K6" s="108"/>
    </row>
    <row r="7" spans="1:11" ht="13.9" customHeight="1" x14ac:dyDescent="0.2">
      <c r="A7" s="187" t="s">
        <v>19</v>
      </c>
      <c r="B7" s="188">
        <v>1000</v>
      </c>
      <c r="C7" s="114">
        <v>109044442</v>
      </c>
      <c r="D7" s="114">
        <v>11157535</v>
      </c>
      <c r="E7" s="114">
        <v>10361120</v>
      </c>
      <c r="F7" s="114">
        <v>1907177</v>
      </c>
      <c r="G7" s="114">
        <v>3590914</v>
      </c>
      <c r="H7" s="114">
        <v>1676134</v>
      </c>
      <c r="I7" s="114">
        <v>579602</v>
      </c>
      <c r="J7" s="114">
        <v>0</v>
      </c>
      <c r="K7" s="114">
        <v>0</v>
      </c>
    </row>
    <row r="8" spans="1:11" ht="22.5" x14ac:dyDescent="0.2">
      <c r="A8" s="189" t="s">
        <v>159</v>
      </c>
      <c r="B8" s="188">
        <v>2000</v>
      </c>
      <c r="C8" s="114">
        <v>0</v>
      </c>
      <c r="D8" s="114">
        <v>0</v>
      </c>
      <c r="E8" s="115"/>
      <c r="F8" s="114">
        <v>0</v>
      </c>
      <c r="G8" s="114">
        <v>0</v>
      </c>
      <c r="H8" s="115"/>
      <c r="I8" s="115"/>
      <c r="J8" s="115"/>
      <c r="K8" s="115"/>
    </row>
    <row r="9" spans="1:11" ht="13.9" customHeight="1" x14ac:dyDescent="0.2">
      <c r="A9" s="189" t="s">
        <v>20</v>
      </c>
      <c r="B9" s="188">
        <v>3000</v>
      </c>
      <c r="C9" s="114">
        <v>3951712</v>
      </c>
      <c r="D9" s="114">
        <v>0</v>
      </c>
      <c r="E9" s="114">
        <v>0</v>
      </c>
      <c r="F9" s="114">
        <v>839838</v>
      </c>
      <c r="G9" s="114">
        <v>0</v>
      </c>
      <c r="H9" s="114">
        <v>0</v>
      </c>
      <c r="I9" s="114">
        <v>0</v>
      </c>
      <c r="J9" s="114">
        <v>0</v>
      </c>
      <c r="K9" s="114">
        <v>0</v>
      </c>
    </row>
    <row r="10" spans="1:11" ht="13.9" customHeight="1" x14ac:dyDescent="0.2">
      <c r="A10" s="190" t="s">
        <v>21</v>
      </c>
      <c r="B10" s="188">
        <v>4000</v>
      </c>
      <c r="C10" s="114">
        <v>6133981</v>
      </c>
      <c r="D10" s="114">
        <v>0</v>
      </c>
      <c r="E10" s="114">
        <v>0</v>
      </c>
      <c r="F10" s="114">
        <v>0</v>
      </c>
      <c r="G10" s="114">
        <v>0</v>
      </c>
      <c r="H10" s="114">
        <v>0</v>
      </c>
      <c r="I10" s="114">
        <v>0</v>
      </c>
      <c r="J10" s="114">
        <v>0</v>
      </c>
      <c r="K10" s="114">
        <v>0</v>
      </c>
    </row>
    <row r="11" spans="1:11" ht="13.9" customHeight="1" thickBot="1" x14ac:dyDescent="0.25">
      <c r="A11" s="239" t="s">
        <v>113</v>
      </c>
      <c r="B11" s="157"/>
      <c r="C11" s="116">
        <f>SUM(C7:C10)</f>
        <v>119130135</v>
      </c>
      <c r="D11" s="116">
        <f>SUM(D7:D10)</f>
        <v>11157535</v>
      </c>
      <c r="E11" s="116">
        <f>SUM(E7:E10)</f>
        <v>10361120</v>
      </c>
      <c r="F11" s="116">
        <f>SUM(F7:F10)</f>
        <v>2747015</v>
      </c>
      <c r="G11" s="116">
        <f>G7+G8+G9+G10</f>
        <v>3590914</v>
      </c>
      <c r="H11" s="116">
        <f>SUM(H7:H10)</f>
        <v>1676134</v>
      </c>
      <c r="I11" s="116">
        <f>SUM(I7:I10)</f>
        <v>579602</v>
      </c>
      <c r="J11" s="116">
        <f>SUM(J7:J10)</f>
        <v>0</v>
      </c>
      <c r="K11" s="116">
        <f>SUM(K7:K10)</f>
        <v>0</v>
      </c>
    </row>
    <row r="12" spans="1:11" ht="13.5" thickTop="1" thickBot="1" x14ac:dyDescent="0.25">
      <c r="A12" s="155" t="s">
        <v>167</v>
      </c>
      <c r="B12" s="252">
        <v>3998</v>
      </c>
      <c r="C12" s="114">
        <v>31258332</v>
      </c>
      <c r="D12" s="114"/>
      <c r="E12" s="114"/>
      <c r="F12" s="114"/>
      <c r="G12" s="114"/>
      <c r="H12" s="114"/>
      <c r="I12" s="117"/>
      <c r="J12" s="114"/>
      <c r="K12" s="114"/>
    </row>
    <row r="13" spans="1:11" ht="13.9" customHeight="1" thickTop="1" thickBot="1" x14ac:dyDescent="0.25">
      <c r="A13" s="238" t="s">
        <v>114</v>
      </c>
      <c r="B13" s="158"/>
      <c r="C13" s="118">
        <f t="shared" ref="C13:K13" si="0">C11+C12</f>
        <v>150388467</v>
      </c>
      <c r="D13" s="118">
        <f t="shared" si="0"/>
        <v>11157535</v>
      </c>
      <c r="E13" s="118">
        <f t="shared" si="0"/>
        <v>10361120</v>
      </c>
      <c r="F13" s="118">
        <f t="shared" si="0"/>
        <v>2747015</v>
      </c>
      <c r="G13" s="118">
        <f t="shared" si="0"/>
        <v>3590914</v>
      </c>
      <c r="H13" s="118">
        <f t="shared" si="0"/>
        <v>1676134</v>
      </c>
      <c r="I13" s="118">
        <f t="shared" si="0"/>
        <v>579602</v>
      </c>
      <c r="J13" s="118">
        <f t="shared" si="0"/>
        <v>0</v>
      </c>
      <c r="K13" s="118">
        <f t="shared" si="0"/>
        <v>0</v>
      </c>
    </row>
    <row r="14" spans="1:11" ht="13.5" customHeight="1" thickTop="1" x14ac:dyDescent="0.2">
      <c r="A14" s="185" t="s">
        <v>10</v>
      </c>
      <c r="B14" s="186"/>
      <c r="C14" s="119"/>
      <c r="D14" s="117"/>
      <c r="E14" s="117"/>
      <c r="F14" s="117"/>
      <c r="G14" s="119"/>
      <c r="H14" s="117"/>
      <c r="I14" s="117"/>
      <c r="J14" s="117"/>
      <c r="K14" s="117"/>
    </row>
    <row r="15" spans="1:11" ht="13.9" customHeight="1" x14ac:dyDescent="0.2">
      <c r="A15" s="191" t="s">
        <v>22</v>
      </c>
      <c r="B15" s="192">
        <v>1000</v>
      </c>
      <c r="C15" s="114">
        <v>72686369</v>
      </c>
      <c r="D15" s="117"/>
      <c r="E15" s="117"/>
      <c r="F15" s="117"/>
      <c r="G15" s="114">
        <v>1544183</v>
      </c>
      <c r="H15" s="117"/>
      <c r="I15" s="117"/>
      <c r="J15" s="114">
        <v>0</v>
      </c>
      <c r="K15" s="117"/>
    </row>
    <row r="16" spans="1:11" ht="13.9" customHeight="1" x14ac:dyDescent="0.2">
      <c r="A16" s="187" t="s">
        <v>23</v>
      </c>
      <c r="B16" s="193">
        <v>2000</v>
      </c>
      <c r="C16" s="114">
        <v>43721946</v>
      </c>
      <c r="D16" s="114">
        <v>8309695</v>
      </c>
      <c r="E16" s="117"/>
      <c r="F16" s="114">
        <v>1797239</v>
      </c>
      <c r="G16" s="114">
        <v>2211691</v>
      </c>
      <c r="H16" s="114">
        <v>2508214</v>
      </c>
      <c r="I16" s="117"/>
      <c r="J16" s="114">
        <v>0</v>
      </c>
      <c r="K16" s="114">
        <v>0</v>
      </c>
    </row>
    <row r="17" spans="1:11" ht="13.9" customHeight="1" x14ac:dyDescent="0.2">
      <c r="A17" s="189" t="s">
        <v>24</v>
      </c>
      <c r="B17" s="193">
        <v>3000</v>
      </c>
      <c r="C17" s="114">
        <v>713827</v>
      </c>
      <c r="D17" s="114">
        <v>0</v>
      </c>
      <c r="E17" s="117"/>
      <c r="F17" s="114">
        <v>0</v>
      </c>
      <c r="G17" s="114">
        <v>7845</v>
      </c>
      <c r="H17" s="115"/>
      <c r="I17" s="117"/>
      <c r="J17" s="114">
        <v>0</v>
      </c>
      <c r="K17" s="117"/>
    </row>
    <row r="18" spans="1:11" ht="13.9" customHeight="1" x14ac:dyDescent="0.2">
      <c r="A18" s="190" t="s">
        <v>146</v>
      </c>
      <c r="B18" s="194">
        <v>4000</v>
      </c>
      <c r="C18" s="114">
        <v>1181402</v>
      </c>
      <c r="D18" s="114">
        <v>0</v>
      </c>
      <c r="E18" s="114">
        <v>0</v>
      </c>
      <c r="F18" s="114">
        <v>0</v>
      </c>
      <c r="G18" s="114">
        <v>0</v>
      </c>
      <c r="H18" s="114">
        <v>0</v>
      </c>
      <c r="I18" s="117"/>
      <c r="J18" s="114">
        <v>0</v>
      </c>
      <c r="K18" s="114">
        <v>0</v>
      </c>
    </row>
    <row r="19" spans="1:11" ht="13.9" customHeight="1" x14ac:dyDescent="0.2">
      <c r="A19" s="190" t="s">
        <v>25</v>
      </c>
      <c r="B19" s="193">
        <v>5000</v>
      </c>
      <c r="C19" s="114">
        <v>0</v>
      </c>
      <c r="D19" s="114">
        <v>0</v>
      </c>
      <c r="E19" s="114">
        <v>10610914</v>
      </c>
      <c r="F19" s="114">
        <v>0</v>
      </c>
      <c r="G19" s="114">
        <v>0</v>
      </c>
      <c r="H19" s="115"/>
      <c r="I19" s="117"/>
      <c r="J19" s="114">
        <v>0</v>
      </c>
      <c r="K19" s="114">
        <v>0</v>
      </c>
    </row>
    <row r="20" spans="1:11" ht="13.9" customHeight="1" thickBot="1" x14ac:dyDescent="0.25">
      <c r="A20" s="239" t="s">
        <v>115</v>
      </c>
      <c r="B20" s="162"/>
      <c r="C20" s="116">
        <f t="shared" ref="C20:H20" si="1">SUM(C15:C19)</f>
        <v>118303544</v>
      </c>
      <c r="D20" s="116">
        <f t="shared" si="1"/>
        <v>8309695</v>
      </c>
      <c r="E20" s="116">
        <f t="shared" si="1"/>
        <v>10610914</v>
      </c>
      <c r="F20" s="116">
        <f t="shared" si="1"/>
        <v>1797239</v>
      </c>
      <c r="G20" s="116">
        <f t="shared" si="1"/>
        <v>3763719</v>
      </c>
      <c r="H20" s="116">
        <f t="shared" si="1"/>
        <v>2508214</v>
      </c>
      <c r="I20" s="117"/>
      <c r="J20" s="116">
        <f>SUM(J15:J19)</f>
        <v>0</v>
      </c>
      <c r="K20" s="116">
        <f>SUM(K15:K19)</f>
        <v>0</v>
      </c>
    </row>
    <row r="21" spans="1:11" ht="13.5" thickTop="1" thickBot="1" x14ac:dyDescent="0.25">
      <c r="A21" s="159" t="s">
        <v>168</v>
      </c>
      <c r="B21" s="252">
        <v>4180</v>
      </c>
      <c r="C21" s="118">
        <f t="shared" ref="C21:H21" si="2">C12</f>
        <v>31258332</v>
      </c>
      <c r="D21" s="118">
        <f t="shared" si="2"/>
        <v>0</v>
      </c>
      <c r="E21" s="118">
        <f t="shared" si="2"/>
        <v>0</v>
      </c>
      <c r="F21" s="118">
        <f t="shared" si="2"/>
        <v>0</v>
      </c>
      <c r="G21" s="118">
        <f t="shared" si="2"/>
        <v>0</v>
      </c>
      <c r="H21" s="118">
        <f t="shared" si="2"/>
        <v>0</v>
      </c>
      <c r="I21" s="117" t="s">
        <v>0</v>
      </c>
      <c r="J21" s="120">
        <f>J12</f>
        <v>0</v>
      </c>
      <c r="K21" s="120">
        <f>K12</f>
        <v>0</v>
      </c>
    </row>
    <row r="22" spans="1:11" ht="13.9" customHeight="1" thickTop="1" thickBot="1" x14ac:dyDescent="0.25">
      <c r="A22" s="239" t="s">
        <v>116</v>
      </c>
      <c r="B22" s="163"/>
      <c r="C22" s="118">
        <f t="shared" ref="C22:H22" si="3">C20+C21</f>
        <v>149561876</v>
      </c>
      <c r="D22" s="118">
        <f t="shared" si="3"/>
        <v>8309695</v>
      </c>
      <c r="E22" s="118">
        <f t="shared" si="3"/>
        <v>10610914</v>
      </c>
      <c r="F22" s="118">
        <f t="shared" si="3"/>
        <v>1797239</v>
      </c>
      <c r="G22" s="118">
        <f t="shared" si="3"/>
        <v>3763719</v>
      </c>
      <c r="H22" s="118">
        <f t="shared" si="3"/>
        <v>2508214</v>
      </c>
      <c r="I22" s="121"/>
      <c r="J22" s="118">
        <f>J20+J21</f>
        <v>0</v>
      </c>
      <c r="K22" s="118">
        <f>K20+K21</f>
        <v>0</v>
      </c>
    </row>
    <row r="23" spans="1:11" ht="23.25" thickTop="1" x14ac:dyDescent="0.2">
      <c r="A23" s="160" t="s">
        <v>74</v>
      </c>
      <c r="B23" s="156"/>
      <c r="C23" s="122">
        <f t="shared" ref="C23:H23" si="4">C11-C20</f>
        <v>826591</v>
      </c>
      <c r="D23" s="122">
        <f t="shared" si="4"/>
        <v>2847840</v>
      </c>
      <c r="E23" s="122">
        <f t="shared" si="4"/>
        <v>-249794</v>
      </c>
      <c r="F23" s="122">
        <f t="shared" si="4"/>
        <v>949776</v>
      </c>
      <c r="G23" s="122">
        <f t="shared" si="4"/>
        <v>-172805</v>
      </c>
      <c r="H23" s="122">
        <f t="shared" si="4"/>
        <v>-832080</v>
      </c>
      <c r="I23" s="122">
        <f>I11</f>
        <v>579602</v>
      </c>
      <c r="J23" s="122">
        <f>J11-J20</f>
        <v>0</v>
      </c>
      <c r="K23" s="122">
        <f>K11-K20</f>
        <v>0</v>
      </c>
    </row>
    <row r="24" spans="1:11" ht="12" x14ac:dyDescent="0.2">
      <c r="A24" s="195" t="s">
        <v>147</v>
      </c>
      <c r="B24" s="196">
        <v>7000</v>
      </c>
      <c r="C24" s="114">
        <v>2027500</v>
      </c>
      <c r="D24" s="114">
        <v>0</v>
      </c>
      <c r="E24" s="114">
        <v>11502156</v>
      </c>
      <c r="F24" s="114">
        <v>1000000</v>
      </c>
      <c r="G24" s="114">
        <v>0</v>
      </c>
      <c r="H24" s="114">
        <v>1500000</v>
      </c>
      <c r="I24" s="114">
        <v>0</v>
      </c>
      <c r="J24" s="114">
        <v>0</v>
      </c>
      <c r="K24" s="114">
        <v>0</v>
      </c>
    </row>
    <row r="25" spans="1:11" ht="13.9" customHeight="1" x14ac:dyDescent="0.2">
      <c r="A25" s="197" t="s">
        <v>148</v>
      </c>
      <c r="B25" s="198">
        <v>8000</v>
      </c>
      <c r="C25" s="114">
        <v>905560</v>
      </c>
      <c r="D25" s="114">
        <v>1500000</v>
      </c>
      <c r="E25" s="114">
        <v>10483369</v>
      </c>
      <c r="F25" s="114">
        <v>0</v>
      </c>
      <c r="G25" s="114">
        <v>0</v>
      </c>
      <c r="H25" s="114">
        <v>0</v>
      </c>
      <c r="I25" s="114">
        <v>3000000</v>
      </c>
      <c r="J25" s="114">
        <v>0</v>
      </c>
      <c r="K25" s="114">
        <v>0</v>
      </c>
    </row>
    <row r="26" spans="1:11" ht="15" thickBot="1" x14ac:dyDescent="0.25">
      <c r="A26" s="253" t="s">
        <v>149</v>
      </c>
      <c r="B26" s="164"/>
      <c r="C26" s="123">
        <f t="shared" ref="C26:K26" si="5">C24-C25</f>
        <v>1121940</v>
      </c>
      <c r="D26" s="123">
        <f t="shared" si="5"/>
        <v>-1500000</v>
      </c>
      <c r="E26" s="123">
        <f t="shared" si="5"/>
        <v>1018787</v>
      </c>
      <c r="F26" s="123">
        <f t="shared" si="5"/>
        <v>1000000</v>
      </c>
      <c r="G26" s="123">
        <f t="shared" si="5"/>
        <v>0</v>
      </c>
      <c r="H26" s="123">
        <f t="shared" si="5"/>
        <v>1500000</v>
      </c>
      <c r="I26" s="123">
        <f t="shared" si="5"/>
        <v>-3000000</v>
      </c>
      <c r="J26" s="123">
        <f t="shared" si="5"/>
        <v>0</v>
      </c>
      <c r="K26" s="123">
        <f t="shared" si="5"/>
        <v>0</v>
      </c>
    </row>
    <row r="27" spans="1:11" ht="37.5" customHeight="1" thickTop="1" thickBot="1" x14ac:dyDescent="0.25">
      <c r="A27" s="380" t="s">
        <v>150</v>
      </c>
      <c r="B27" s="381"/>
      <c r="C27" s="174">
        <f t="shared" ref="C27:K27" si="6">C23+C26</f>
        <v>1948531</v>
      </c>
      <c r="D27" s="174">
        <f t="shared" si="6"/>
        <v>1347840</v>
      </c>
      <c r="E27" s="174">
        <f t="shared" si="6"/>
        <v>768993</v>
      </c>
      <c r="F27" s="174">
        <f t="shared" si="6"/>
        <v>1949776</v>
      </c>
      <c r="G27" s="174">
        <f t="shared" si="6"/>
        <v>-172805</v>
      </c>
      <c r="H27" s="174">
        <f t="shared" si="6"/>
        <v>667920</v>
      </c>
      <c r="I27" s="174">
        <f t="shared" si="6"/>
        <v>-2420398</v>
      </c>
      <c r="J27" s="174">
        <f t="shared" si="6"/>
        <v>0</v>
      </c>
      <c r="K27" s="174">
        <f t="shared" si="6"/>
        <v>0</v>
      </c>
    </row>
    <row r="28" spans="1:11" ht="12.75" thickTop="1" x14ac:dyDescent="0.2">
      <c r="A28" s="262" t="s">
        <v>188</v>
      </c>
      <c r="B28" s="161"/>
      <c r="C28" s="114">
        <v>53528055</v>
      </c>
      <c r="D28" s="114">
        <v>7563805</v>
      </c>
      <c r="E28" s="114">
        <v>5803125</v>
      </c>
      <c r="F28" s="114">
        <v>4006082</v>
      </c>
      <c r="G28" s="114">
        <v>1694529</v>
      </c>
      <c r="H28" s="114">
        <v>1188624</v>
      </c>
      <c r="I28" s="114">
        <v>22683073</v>
      </c>
      <c r="J28" s="114">
        <v>0</v>
      </c>
      <c r="K28" s="114">
        <v>0</v>
      </c>
    </row>
    <row r="29" spans="1:11" ht="22.5" x14ac:dyDescent="0.2">
      <c r="A29" s="254" t="s">
        <v>47</v>
      </c>
      <c r="B29" s="48"/>
      <c r="C29" s="114"/>
      <c r="D29" s="114"/>
      <c r="E29" s="114"/>
      <c r="F29" s="114"/>
      <c r="G29" s="114"/>
      <c r="H29" s="114"/>
      <c r="I29" s="114"/>
      <c r="J29" s="114"/>
      <c r="K29" s="114"/>
    </row>
    <row r="30" spans="1:11" ht="13.9" customHeight="1" thickBot="1" x14ac:dyDescent="0.25">
      <c r="A30" s="165" t="s">
        <v>189</v>
      </c>
      <c r="B30" s="166"/>
      <c r="C30" s="124">
        <f t="shared" ref="C30:K30" si="7">SUM(C27:C29)</f>
        <v>55476586</v>
      </c>
      <c r="D30" s="124">
        <f t="shared" si="7"/>
        <v>8911645</v>
      </c>
      <c r="E30" s="124">
        <f t="shared" si="7"/>
        <v>6572118</v>
      </c>
      <c r="F30" s="124">
        <f t="shared" si="7"/>
        <v>5955858</v>
      </c>
      <c r="G30" s="124">
        <f t="shared" si="7"/>
        <v>1521724</v>
      </c>
      <c r="H30" s="124">
        <f t="shared" si="7"/>
        <v>1856544</v>
      </c>
      <c r="I30" s="124">
        <f t="shared" si="7"/>
        <v>20262675</v>
      </c>
      <c r="J30" s="124">
        <f t="shared" si="7"/>
        <v>0</v>
      </c>
      <c r="K30" s="124">
        <f t="shared" si="7"/>
        <v>0</v>
      </c>
    </row>
    <row r="31" spans="1:11" ht="13.9" customHeight="1" thickTop="1" x14ac:dyDescent="0.2">
      <c r="A31" s="49"/>
    </row>
    <row r="32" spans="1:11" x14ac:dyDescent="0.2">
      <c r="A32" s="30" t="s">
        <v>200</v>
      </c>
    </row>
    <row r="33" spans="1:1" x14ac:dyDescent="0.2">
      <c r="A33" s="344"/>
    </row>
  </sheetData>
  <sheetProtection algorithmName="SHA-512" hashValue="WlXn01xcmSRxZpBLN91svxvjNOtTMIukM+ZLdix9+rbc84QAJwEVE+mYiu8aDi77dRkN5xBYMnWQVP/rd94VQw==" saltValue="XPnYaxUSvzU0iaLaYji6Q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topLeftCell="B1" workbookViewId="0">
      <selection activeCell="B6" sqref="B6:C6"/>
    </sheetView>
  </sheetViews>
  <sheetFormatPr defaultColWidth="9.140625" defaultRowHeight="12.75" x14ac:dyDescent="0.2"/>
  <cols>
    <col min="1" max="1" width="0.85546875" style="90" customWidth="1"/>
    <col min="2" max="2" width="13.7109375" style="90" customWidth="1"/>
    <col min="3" max="3" width="18.42578125" style="90" customWidth="1"/>
    <col min="4" max="4" width="7.42578125" style="90" customWidth="1"/>
    <col min="5" max="15" width="13.7109375" style="90" customWidth="1"/>
    <col min="16" max="16" width="2.5703125" style="90" customWidth="1"/>
    <col min="17" max="16384" width="9.140625" style="90"/>
  </cols>
  <sheetData>
    <row r="1" spans="1:13" ht="17.25" customHeight="1" x14ac:dyDescent="0.2">
      <c r="A1" s="379" t="s">
        <v>190</v>
      </c>
      <c r="B1" s="382"/>
      <c r="C1" s="383"/>
      <c r="D1" s="383"/>
      <c r="E1" s="383"/>
      <c r="F1" s="383"/>
      <c r="G1" s="383"/>
      <c r="H1" s="383"/>
      <c r="I1" s="383"/>
      <c r="J1" s="383"/>
      <c r="K1" s="383"/>
      <c r="L1" s="384"/>
      <c r="M1" s="384"/>
    </row>
    <row r="2" spans="1:13" s="89" customFormat="1" ht="24" customHeight="1" x14ac:dyDescent="0.2">
      <c r="A2" s="136"/>
    </row>
    <row r="3" spans="1:13" s="257" customFormat="1" x14ac:dyDescent="0.2">
      <c r="B3" s="218"/>
    </row>
    <row r="4" spans="1:13" ht="9.75" customHeight="1" x14ac:dyDescent="0.2"/>
    <row r="5" spans="1:13" ht="23.1" customHeight="1" x14ac:dyDescent="0.2">
      <c r="B5" s="390" t="s">
        <v>191</v>
      </c>
      <c r="C5" s="394"/>
      <c r="D5" s="394"/>
      <c r="E5" s="394"/>
      <c r="F5" s="394"/>
      <c r="G5" s="394"/>
      <c r="H5" s="394"/>
      <c r="I5" s="394"/>
      <c r="J5" s="394"/>
      <c r="K5" s="394"/>
      <c r="L5" s="394"/>
    </row>
    <row r="6" spans="1:13" ht="17.100000000000001" customHeight="1" x14ac:dyDescent="0.2">
      <c r="B6" s="388" t="str">
        <f>'ASA1'!C9</f>
        <v>Northfield Township HSD 225</v>
      </c>
      <c r="C6" s="388"/>
      <c r="D6" s="91"/>
      <c r="E6" s="393" t="s">
        <v>221</v>
      </c>
      <c r="F6" s="393"/>
      <c r="G6" s="393"/>
      <c r="H6" s="92"/>
      <c r="I6" s="138" t="s">
        <v>222</v>
      </c>
      <c r="J6" s="92"/>
      <c r="K6" s="389" t="s">
        <v>223</v>
      </c>
      <c r="L6" s="389"/>
    </row>
    <row r="7" spans="1:13" ht="17.100000000000001" customHeight="1" x14ac:dyDescent="0.2">
      <c r="B7" s="93" t="s">
        <v>78</v>
      </c>
      <c r="C7" s="91"/>
      <c r="D7" s="91"/>
      <c r="E7" s="391" t="s">
        <v>79</v>
      </c>
      <c r="F7" s="392"/>
      <c r="G7" s="392"/>
      <c r="H7" s="91"/>
      <c r="I7" s="94" t="s">
        <v>80</v>
      </c>
      <c r="J7" s="91"/>
      <c r="K7" s="391" t="s">
        <v>81</v>
      </c>
      <c r="L7" s="392"/>
    </row>
    <row r="8" spans="1:13" x14ac:dyDescent="0.2">
      <c r="B8" s="390" t="s">
        <v>192</v>
      </c>
      <c r="C8" s="390"/>
      <c r="D8" s="390"/>
      <c r="E8" s="390"/>
      <c r="F8" s="390"/>
      <c r="G8" s="390"/>
      <c r="H8" s="390"/>
      <c r="I8" s="390"/>
      <c r="J8" s="390"/>
      <c r="K8" s="390"/>
      <c r="L8" s="390"/>
    </row>
    <row r="9" spans="1:13" ht="6" customHeight="1" x14ac:dyDescent="0.2">
      <c r="B9" s="95"/>
      <c r="C9" s="95"/>
    </row>
    <row r="10" spans="1:13" s="18" customFormat="1" ht="11.25" x14ac:dyDescent="0.2">
      <c r="B10" s="96" t="s">
        <v>88</v>
      </c>
      <c r="C10" s="97"/>
    </row>
    <row r="11" spans="1:13" ht="6" customHeight="1" x14ac:dyDescent="0.2">
      <c r="B11" s="98"/>
      <c r="C11" s="98"/>
    </row>
    <row r="12" spans="1:13" x14ac:dyDescent="0.2">
      <c r="B12" s="279" t="s">
        <v>193</v>
      </c>
      <c r="C12" s="98"/>
    </row>
    <row r="13" spans="1:13" s="18" customFormat="1" ht="33.75" x14ac:dyDescent="0.2">
      <c r="B13" s="99"/>
      <c r="C13" s="100"/>
      <c r="D13" s="100"/>
      <c r="E13" s="101" t="s">
        <v>8</v>
      </c>
      <c r="F13" s="101" t="s">
        <v>48</v>
      </c>
      <c r="G13" s="101" t="s">
        <v>25</v>
      </c>
      <c r="H13" s="101" t="s">
        <v>9</v>
      </c>
      <c r="I13" s="101" t="s">
        <v>77</v>
      </c>
      <c r="J13" s="101" t="s">
        <v>129</v>
      </c>
      <c r="K13" s="101" t="s">
        <v>39</v>
      </c>
      <c r="L13" s="101" t="s">
        <v>130</v>
      </c>
      <c r="M13" s="101" t="s">
        <v>40</v>
      </c>
    </row>
    <row r="14" spans="1:13" s="18" customFormat="1" ht="12" x14ac:dyDescent="0.2">
      <c r="B14" s="199" t="s">
        <v>19</v>
      </c>
      <c r="C14" s="200"/>
      <c r="D14" s="201">
        <v>1000</v>
      </c>
      <c r="E14" s="131">
        <f>('ASA3'!C7)</f>
        <v>109044442</v>
      </c>
      <c r="F14" s="131">
        <f>('ASA3'!D7)</f>
        <v>11157535</v>
      </c>
      <c r="G14" s="131">
        <f>('ASA3'!E7)</f>
        <v>10361120</v>
      </c>
      <c r="H14" s="131">
        <f>('ASA3'!F7)</f>
        <v>1907177</v>
      </c>
      <c r="I14" s="131">
        <f>('ASA3'!G7)</f>
        <v>3590914</v>
      </c>
      <c r="J14" s="131">
        <f>('ASA3'!H7)</f>
        <v>1676134</v>
      </c>
      <c r="K14" s="131">
        <f>('ASA3'!I7)</f>
        <v>579602</v>
      </c>
      <c r="L14" s="131">
        <f>('ASA3'!J7)</f>
        <v>0</v>
      </c>
      <c r="M14" s="131">
        <f>('ASA3'!K7)</f>
        <v>0</v>
      </c>
    </row>
    <row r="15" spans="1:13" s="18" customFormat="1" ht="21.75" customHeight="1" x14ac:dyDescent="0.2">
      <c r="B15" s="395" t="s">
        <v>151</v>
      </c>
      <c r="C15" s="364"/>
      <c r="D15" s="201">
        <v>2000</v>
      </c>
      <c r="E15" s="131">
        <f>('ASA3'!C8)</f>
        <v>0</v>
      </c>
      <c r="F15" s="131">
        <f>('ASA3'!D8)</f>
        <v>0</v>
      </c>
      <c r="G15" s="269"/>
      <c r="H15" s="131">
        <f>('ASA3'!F8)</f>
        <v>0</v>
      </c>
      <c r="I15" s="131">
        <f>('ASA3'!G8)</f>
        <v>0</v>
      </c>
      <c r="J15" s="269"/>
      <c r="K15" s="269"/>
      <c r="L15" s="269"/>
      <c r="M15" s="269"/>
    </row>
    <row r="16" spans="1:13" s="18" customFormat="1" ht="12" x14ac:dyDescent="0.2">
      <c r="B16" s="199" t="s">
        <v>20</v>
      </c>
      <c r="C16" s="200"/>
      <c r="D16" s="201">
        <v>3000</v>
      </c>
      <c r="E16" s="131">
        <f>('ASA3'!C9)</f>
        <v>3951712</v>
      </c>
      <c r="F16" s="131">
        <f>('ASA3'!D9)</f>
        <v>0</v>
      </c>
      <c r="G16" s="131">
        <f>('ASA3'!E9)</f>
        <v>0</v>
      </c>
      <c r="H16" s="131">
        <f>('ASA3'!F9)</f>
        <v>839838</v>
      </c>
      <c r="I16" s="131">
        <f>('ASA3'!G9)</f>
        <v>0</v>
      </c>
      <c r="J16" s="131">
        <f>('ASA3'!H9)</f>
        <v>0</v>
      </c>
      <c r="K16" s="131">
        <f>('ASA3'!I9)</f>
        <v>0</v>
      </c>
      <c r="L16" s="131">
        <f>('ASA3'!J9)</f>
        <v>0</v>
      </c>
      <c r="M16" s="131">
        <f>('ASA3'!K9)</f>
        <v>0</v>
      </c>
    </row>
    <row r="17" spans="2:13" s="18" customFormat="1" ht="12" x14ac:dyDescent="0.2">
      <c r="B17" s="199" t="s">
        <v>21</v>
      </c>
      <c r="C17" s="200"/>
      <c r="D17" s="201">
        <v>4000</v>
      </c>
      <c r="E17" s="131">
        <f>('ASA3'!C10)</f>
        <v>6133981</v>
      </c>
      <c r="F17" s="131">
        <f>('ASA3'!D10)</f>
        <v>0</v>
      </c>
      <c r="G17" s="131">
        <f>('ASA3'!E10)</f>
        <v>0</v>
      </c>
      <c r="H17" s="131">
        <f>('ASA3'!F10)</f>
        <v>0</v>
      </c>
      <c r="I17" s="131">
        <f>('ASA3'!G10)</f>
        <v>0</v>
      </c>
      <c r="J17" s="131">
        <f>('ASA3'!H10)</f>
        <v>0</v>
      </c>
      <c r="K17" s="131">
        <f>('ASA3'!I10)</f>
        <v>0</v>
      </c>
      <c r="L17" s="131">
        <f>('ASA3'!J10)</f>
        <v>0</v>
      </c>
      <c r="M17" s="131">
        <f>('ASA3'!K10)</f>
        <v>0</v>
      </c>
    </row>
    <row r="18" spans="2:13" s="18" customFormat="1" ht="13.5" customHeight="1" thickBot="1" x14ac:dyDescent="0.25">
      <c r="B18" s="169" t="s">
        <v>113</v>
      </c>
      <c r="C18" s="170"/>
      <c r="D18" s="171"/>
      <c r="E18" s="131">
        <f>('ASA3'!C11)</f>
        <v>119130135</v>
      </c>
      <c r="F18" s="131">
        <f>('ASA3'!D11)</f>
        <v>11157535</v>
      </c>
      <c r="G18" s="131">
        <f>('ASA3'!E11)</f>
        <v>10361120</v>
      </c>
      <c r="H18" s="131">
        <f>('ASA3'!F11)</f>
        <v>2747015</v>
      </c>
      <c r="I18" s="131">
        <f>('ASA3'!G11)</f>
        <v>3590914</v>
      </c>
      <c r="J18" s="131">
        <f>('ASA3'!H11)</f>
        <v>1676134</v>
      </c>
      <c r="K18" s="131">
        <f>('ASA3'!I11)</f>
        <v>579602</v>
      </c>
      <c r="L18" s="131">
        <f>('ASA3'!J11)</f>
        <v>0</v>
      </c>
      <c r="M18" s="131">
        <f>('ASA3'!K11)</f>
        <v>0</v>
      </c>
    </row>
    <row r="19" spans="2:13" s="18" customFormat="1" ht="15" customHeight="1" thickTop="1" thickBot="1" x14ac:dyDescent="0.25">
      <c r="B19" s="385" t="s">
        <v>115</v>
      </c>
      <c r="C19" s="386"/>
      <c r="D19" s="387"/>
      <c r="E19" s="270">
        <f>'ASA3'!C20</f>
        <v>118303544</v>
      </c>
      <c r="F19" s="270">
        <f>'ASA3'!D20</f>
        <v>8309695</v>
      </c>
      <c r="G19" s="270">
        <f>'ASA3'!E20</f>
        <v>10610914</v>
      </c>
      <c r="H19" s="270">
        <f>'ASA3'!F20</f>
        <v>1797239</v>
      </c>
      <c r="I19" s="270">
        <f>'ASA3'!G20</f>
        <v>3763719</v>
      </c>
      <c r="J19" s="270">
        <f>'ASA3'!H20</f>
        <v>2508214</v>
      </c>
      <c r="K19" s="271"/>
      <c r="L19" s="270">
        <f>'ASA3'!J20</f>
        <v>0</v>
      </c>
      <c r="M19" s="270">
        <f>'ASA3'!K20</f>
        <v>0</v>
      </c>
    </row>
    <row r="20" spans="2:13" s="18" customFormat="1" thickTop="1" x14ac:dyDescent="0.2">
      <c r="B20" s="167" t="s">
        <v>152</v>
      </c>
      <c r="C20" s="168"/>
      <c r="D20" s="102"/>
      <c r="E20" s="132">
        <f>'ASA3'!C26</f>
        <v>1121940</v>
      </c>
      <c r="F20" s="132">
        <f>'ASA3'!D26</f>
        <v>-1500000</v>
      </c>
      <c r="G20" s="132">
        <f>'ASA3'!E26</f>
        <v>1018787</v>
      </c>
      <c r="H20" s="132">
        <f>'ASA3'!F26</f>
        <v>1000000</v>
      </c>
      <c r="I20" s="132">
        <f>'ASA3'!G26</f>
        <v>0</v>
      </c>
      <c r="J20" s="132">
        <f>'ASA3'!H26</f>
        <v>1500000</v>
      </c>
      <c r="K20" s="132">
        <f>'ASA3'!I26</f>
        <v>-3000000</v>
      </c>
      <c r="L20" s="132">
        <f>'ASA3'!J26</f>
        <v>0</v>
      </c>
      <c r="M20" s="132">
        <f>'ASA3'!K26</f>
        <v>0</v>
      </c>
    </row>
    <row r="21" spans="2:13" s="18" customFormat="1" ht="13.5" customHeight="1" thickBot="1" x14ac:dyDescent="0.25">
      <c r="B21" s="173" t="str">
        <f>'ASA3'!A28</f>
        <v>Beginning Fund Balances - July 1, 2020</v>
      </c>
      <c r="C21" s="170"/>
      <c r="D21" s="171"/>
      <c r="E21" s="133">
        <f>'ASA3'!C28</f>
        <v>53528055</v>
      </c>
      <c r="F21" s="133">
        <f>'ASA3'!D28</f>
        <v>7563805</v>
      </c>
      <c r="G21" s="133">
        <f>'ASA3'!E28</f>
        <v>5803125</v>
      </c>
      <c r="H21" s="133">
        <f>'ASA3'!F28</f>
        <v>4006082</v>
      </c>
      <c r="I21" s="133">
        <f>'ASA3'!G28</f>
        <v>1694529</v>
      </c>
      <c r="J21" s="133">
        <f>'ASA3'!H28</f>
        <v>1188624</v>
      </c>
      <c r="K21" s="133">
        <f>'ASA3'!I28</f>
        <v>22683073</v>
      </c>
      <c r="L21" s="133">
        <f>'ASA3'!J28</f>
        <v>0</v>
      </c>
      <c r="M21" s="133">
        <f>'ASA3'!K28</f>
        <v>0</v>
      </c>
    </row>
    <row r="22" spans="2:13" s="18" customFormat="1" thickTop="1" x14ac:dyDescent="0.2">
      <c r="B22" s="167" t="s">
        <v>95</v>
      </c>
      <c r="C22" s="168"/>
      <c r="D22" s="172"/>
      <c r="E22" s="133">
        <f>'ASA3'!C29</f>
        <v>0</v>
      </c>
      <c r="F22" s="133">
        <f>'ASA3'!D29</f>
        <v>0</v>
      </c>
      <c r="G22" s="133">
        <f>'ASA3'!E29</f>
        <v>0</v>
      </c>
      <c r="H22" s="133">
        <f>'ASA3'!F29</f>
        <v>0</v>
      </c>
      <c r="I22" s="133">
        <f>'ASA3'!G29</f>
        <v>0</v>
      </c>
      <c r="J22" s="133">
        <f>'ASA3'!H29</f>
        <v>0</v>
      </c>
      <c r="K22" s="133">
        <f>'ASA3'!I29</f>
        <v>0</v>
      </c>
      <c r="L22" s="133">
        <f>'ASA3'!J29</f>
        <v>0</v>
      </c>
      <c r="M22" s="133">
        <f>'ASA3'!K29</f>
        <v>0</v>
      </c>
    </row>
    <row r="23" spans="2:13" s="18" customFormat="1" ht="13.5" customHeight="1" thickBot="1" x14ac:dyDescent="0.25">
      <c r="B23" s="173" t="str">
        <f>'ASA3'!A30</f>
        <v>Ending Fund Balances June 30, 2021</v>
      </c>
      <c r="C23" s="170"/>
      <c r="D23" s="171"/>
      <c r="E23" s="134">
        <f>SUM(E18,E20,E21,E22)-E19</f>
        <v>55476586</v>
      </c>
      <c r="F23" s="134">
        <f>'ASA3'!D30</f>
        <v>8911645</v>
      </c>
      <c r="G23" s="134">
        <f>'ASA3'!E30</f>
        <v>6572118</v>
      </c>
      <c r="H23" s="134">
        <f>'ASA3'!F30</f>
        <v>5955858</v>
      </c>
      <c r="I23" s="134">
        <f>'ASA3'!G30</f>
        <v>1521724</v>
      </c>
      <c r="J23" s="134">
        <f>'ASA3'!H30</f>
        <v>1856544</v>
      </c>
      <c r="K23" s="134">
        <f>'ASA3'!I30</f>
        <v>20262675</v>
      </c>
      <c r="L23" s="134">
        <f>'ASA3'!J30</f>
        <v>0</v>
      </c>
      <c r="M23" s="134">
        <f>'ASA3'!K30</f>
        <v>0</v>
      </c>
    </row>
    <row r="24" spans="2:13" s="18" customFormat="1" ht="12" thickTop="1" x14ac:dyDescent="0.2">
      <c r="B24" s="8"/>
      <c r="C24" s="103"/>
      <c r="D24" s="104"/>
      <c r="E24" s="104"/>
      <c r="F24" s="104"/>
      <c r="G24" s="104"/>
      <c r="H24" s="104"/>
      <c r="I24" s="104"/>
      <c r="J24" s="104"/>
      <c r="K24" s="104"/>
      <c r="L24" s="104"/>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5"/>
    </row>
    <row r="44" spans="1:15" s="106" customFormat="1" x14ac:dyDescent="0.2">
      <c r="N44" s="90"/>
      <c r="O44" s="90"/>
    </row>
    <row r="45" spans="1:15" s="18" customFormat="1" x14ac:dyDescent="0.2">
      <c r="B45" s="176"/>
      <c r="N45" s="90"/>
      <c r="O45" s="90"/>
    </row>
    <row r="46" spans="1:15" s="18" customFormat="1" ht="12.2" customHeight="1" x14ac:dyDescent="0.2">
      <c r="N46" s="90"/>
      <c r="O46" s="90"/>
    </row>
    <row r="47" spans="1:15" s="18" customFormat="1" ht="12.2" customHeight="1" x14ac:dyDescent="0.2">
      <c r="N47" s="90"/>
      <c r="O47" s="90"/>
    </row>
    <row r="48" spans="1:15" s="18" customFormat="1" ht="12.2" customHeight="1" x14ac:dyDescent="0.2">
      <c r="N48" s="90"/>
      <c r="O48" s="90"/>
    </row>
    <row r="49" spans="1:15" s="18" customFormat="1" ht="12.2" customHeight="1" x14ac:dyDescent="0.2">
      <c r="N49" s="90"/>
      <c r="O49" s="90"/>
    </row>
    <row r="50" spans="1:15" s="18" customFormat="1" ht="12.2" customHeight="1" x14ac:dyDescent="0.2">
      <c r="N50" s="90"/>
      <c r="O50" s="90"/>
    </row>
    <row r="51" spans="1:15" s="18" customFormat="1" ht="12.2" customHeight="1" x14ac:dyDescent="0.2">
      <c r="N51" s="90"/>
      <c r="O51" s="90"/>
    </row>
    <row r="52" spans="1:15" s="18" customFormat="1" ht="12.2" customHeight="1" x14ac:dyDescent="0.2">
      <c r="N52" s="90"/>
      <c r="O52" s="90"/>
    </row>
    <row r="53" spans="1:15" s="18" customFormat="1" ht="12.2" customHeight="1" x14ac:dyDescent="0.2">
      <c r="N53" s="90"/>
      <c r="O53" s="90"/>
    </row>
    <row r="54" spans="1:15" s="18" customFormat="1" ht="12.2" customHeight="1" x14ac:dyDescent="0.2">
      <c r="N54" s="90"/>
      <c r="O54" s="90"/>
    </row>
    <row r="55" spans="1:15" s="18" customFormat="1" ht="12.2" customHeight="1" x14ac:dyDescent="0.2">
      <c r="N55" s="90"/>
      <c r="O55" s="90"/>
    </row>
    <row r="56" spans="1:15" s="18" customFormat="1" ht="12.2" customHeight="1" x14ac:dyDescent="0.2">
      <c r="N56" s="90"/>
      <c r="O56" s="90"/>
    </row>
    <row r="57" spans="1:15" s="18" customFormat="1" ht="12.2" customHeight="1" x14ac:dyDescent="0.2">
      <c r="A57" s="107"/>
      <c r="N57" s="90"/>
      <c r="O57" s="90"/>
    </row>
    <row r="58" spans="1:15" ht="3.75" customHeight="1" x14ac:dyDescent="0.2"/>
    <row r="60" spans="1:15" x14ac:dyDescent="0.2">
      <c r="N60" s="105"/>
    </row>
    <row r="61" spans="1:15" x14ac:dyDescent="0.2">
      <c r="N61" s="105"/>
    </row>
    <row r="62" spans="1:15" x14ac:dyDescent="0.2">
      <c r="N62" s="105"/>
    </row>
    <row r="63" spans="1:15" x14ac:dyDescent="0.2">
      <c r="N63" s="105"/>
    </row>
    <row r="64" spans="1:15" x14ac:dyDescent="0.2">
      <c r="N64" s="105"/>
    </row>
    <row r="65" spans="14:14" x14ac:dyDescent="0.2">
      <c r="N65" s="105"/>
    </row>
    <row r="66" spans="14:14" x14ac:dyDescent="0.2">
      <c r="N66" s="105"/>
    </row>
    <row r="67" spans="14:14" x14ac:dyDescent="0.2">
      <c r="N67" s="105"/>
    </row>
    <row r="68" spans="14:14" x14ac:dyDescent="0.2">
      <c r="N68" s="105"/>
    </row>
    <row r="69" spans="14:14" x14ac:dyDescent="0.2">
      <c r="N69" s="105"/>
    </row>
    <row r="70" spans="14:14" x14ac:dyDescent="0.2">
      <c r="N70" s="105"/>
    </row>
    <row r="71" spans="14:14" x14ac:dyDescent="0.2">
      <c r="N71" s="105"/>
    </row>
  </sheetData>
  <sheetProtection algorithmName="SHA-512" hashValue="tKjgs5Yc1kL0bevL3MNGGpLdLdJL95b2ZJx7sumoTsn6X8F6/9QGPtN1yYYSRYHzlFcMhGwPZYWdU02gfCcSrA==" saltValue="gbzW6li4oSlDZn9MwEtjcQ=="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289"/>
  <sheetViews>
    <sheetView showGridLines="0" zoomScaleNormal="100" workbookViewId="0">
      <selection activeCell="B4" sqref="B4"/>
    </sheetView>
  </sheetViews>
  <sheetFormatPr defaultRowHeight="12.75" x14ac:dyDescent="0.2"/>
  <cols>
    <col min="1" max="1" width="3.140625" customWidth="1"/>
    <col min="2" max="3" width="23.28515625" bestFit="1" customWidth="1"/>
    <col min="4" max="4" width="22.7109375" bestFit="1" customWidth="1"/>
    <col min="5" max="5" width="22" bestFit="1" customWidth="1"/>
    <col min="6" max="6" width="24.7109375" bestFit="1" customWidth="1"/>
    <col min="7" max="7" width="27" bestFit="1" customWidth="1"/>
    <col min="8" max="8" width="22" bestFit="1" customWidth="1"/>
  </cols>
  <sheetData>
    <row r="1" spans="1:9" x14ac:dyDescent="0.2">
      <c r="A1" s="399" t="s">
        <v>160</v>
      </c>
      <c r="B1" s="399"/>
      <c r="C1" s="399"/>
      <c r="D1" s="399"/>
      <c r="E1" s="399"/>
      <c r="F1" s="399"/>
      <c r="G1" s="399"/>
      <c r="H1" s="399"/>
    </row>
    <row r="2" spans="1:9" x14ac:dyDescent="0.2">
      <c r="A2" s="287"/>
      <c r="B2" s="287"/>
      <c r="C2" s="287"/>
      <c r="D2" s="287"/>
      <c r="E2" s="287"/>
      <c r="F2" s="287"/>
      <c r="G2" s="351"/>
      <c r="H2" s="287"/>
    </row>
    <row r="3" spans="1:9" x14ac:dyDescent="0.2">
      <c r="A3" s="281"/>
      <c r="B3" s="288"/>
      <c r="C3" s="281"/>
      <c r="D3" s="281"/>
      <c r="E3" s="281"/>
      <c r="F3" s="289"/>
      <c r="G3" s="281"/>
      <c r="H3" s="281"/>
    </row>
    <row r="4" spans="1:9" x14ac:dyDescent="0.2">
      <c r="A4" s="281"/>
      <c r="B4" s="288"/>
      <c r="C4" s="281"/>
      <c r="D4" s="281"/>
      <c r="E4" s="281"/>
      <c r="F4" s="289"/>
      <c r="G4" s="281"/>
      <c r="H4" s="281"/>
    </row>
    <row r="5" spans="1:9" x14ac:dyDescent="0.2">
      <c r="A5" s="281"/>
      <c r="B5" s="290"/>
      <c r="C5" s="281"/>
      <c r="D5" s="281"/>
      <c r="E5" s="281"/>
      <c r="F5" s="289"/>
      <c r="G5" s="281"/>
      <c r="H5" s="281"/>
    </row>
    <row r="6" spans="1:9" x14ac:dyDescent="0.2">
      <c r="A6" s="291"/>
      <c r="B6" s="332" t="str">
        <f>'ASA1'!C9</f>
        <v>Northfield Township HSD 225</v>
      </c>
      <c r="C6" s="291"/>
      <c r="D6" s="291"/>
      <c r="E6" s="291"/>
      <c r="F6" s="292"/>
      <c r="G6" s="291"/>
      <c r="H6" s="291"/>
    </row>
    <row r="7" spans="1:9" x14ac:dyDescent="0.2">
      <c r="A7" s="291"/>
      <c r="B7" s="332" t="str">
        <f>'ASA1'!C10</f>
        <v>05-016-2250-17</v>
      </c>
      <c r="C7" s="291"/>
      <c r="D7" s="291"/>
      <c r="E7" s="291"/>
      <c r="F7" s="292"/>
      <c r="G7" s="291"/>
      <c r="H7" s="291"/>
    </row>
    <row r="8" spans="1:9" x14ac:dyDescent="0.2">
      <c r="A8" s="281"/>
      <c r="B8" s="290"/>
      <c r="C8" s="281"/>
      <c r="D8" s="281"/>
      <c r="E8" s="281"/>
      <c r="F8" s="289"/>
      <c r="G8" s="281"/>
      <c r="H8" s="281"/>
    </row>
    <row r="9" spans="1:9" ht="13.5" thickBot="1" x14ac:dyDescent="0.25">
      <c r="A9" s="281"/>
      <c r="B9" s="396" t="s">
        <v>201</v>
      </c>
      <c r="C9" s="397"/>
      <c r="D9" s="397"/>
      <c r="E9" s="397"/>
      <c r="F9" s="397"/>
      <c r="G9" s="289"/>
      <c r="H9" s="289"/>
    </row>
    <row r="10" spans="1:9" x14ac:dyDescent="0.2">
      <c r="A10" s="281"/>
      <c r="B10" s="293"/>
      <c r="C10" s="294"/>
      <c r="D10" s="295"/>
      <c r="E10" s="296"/>
      <c r="F10" s="295"/>
      <c r="G10" s="281"/>
      <c r="H10" s="281"/>
    </row>
    <row r="11" spans="1:9" ht="13.5" thickBot="1" x14ac:dyDescent="0.25">
      <c r="A11" s="281"/>
      <c r="B11" s="297"/>
      <c r="C11" s="298"/>
      <c r="D11" s="299"/>
      <c r="E11" s="300"/>
      <c r="F11" s="301"/>
      <c r="G11" s="281"/>
      <c r="H11" s="281"/>
    </row>
    <row r="12" spans="1:9" x14ac:dyDescent="0.2">
      <c r="A12" s="281"/>
      <c r="B12" s="302" t="s">
        <v>71</v>
      </c>
      <c r="C12" s="303" t="s">
        <v>7</v>
      </c>
      <c r="D12" s="304" t="s">
        <v>89</v>
      </c>
      <c r="E12" s="304" t="s">
        <v>90</v>
      </c>
      <c r="F12" s="305" t="s">
        <v>72</v>
      </c>
      <c r="G12" s="305" t="s">
        <v>72</v>
      </c>
      <c r="H12" s="305" t="s">
        <v>72</v>
      </c>
      <c r="I12" s="281"/>
    </row>
    <row r="13" spans="1:9" x14ac:dyDescent="0.2">
      <c r="A13" s="281"/>
      <c r="B13" s="307" t="s">
        <v>224</v>
      </c>
      <c r="C13" s="308" t="s">
        <v>280</v>
      </c>
      <c r="D13" s="345" t="s">
        <v>288</v>
      </c>
      <c r="E13" s="345" t="s">
        <v>300</v>
      </c>
      <c r="F13" s="345" t="s">
        <v>378</v>
      </c>
      <c r="G13" s="345" t="s">
        <v>518</v>
      </c>
      <c r="H13" s="345" t="s">
        <v>658</v>
      </c>
      <c r="I13" s="281"/>
    </row>
    <row r="14" spans="1:9" x14ac:dyDescent="0.2">
      <c r="A14" s="281"/>
      <c r="B14" s="307" t="s">
        <v>225</v>
      </c>
      <c r="C14" s="308" t="s">
        <v>281</v>
      </c>
      <c r="D14" s="345" t="s">
        <v>289</v>
      </c>
      <c r="E14" s="345" t="s">
        <v>301</v>
      </c>
      <c r="F14" s="345" t="s">
        <v>379</v>
      </c>
      <c r="G14" s="345" t="s">
        <v>519</v>
      </c>
      <c r="H14" s="345" t="s">
        <v>659</v>
      </c>
      <c r="I14" s="281"/>
    </row>
    <row r="15" spans="1:9" x14ac:dyDescent="0.2">
      <c r="A15" s="281"/>
      <c r="B15" s="307" t="s">
        <v>226</v>
      </c>
      <c r="C15" s="308" t="s">
        <v>282</v>
      </c>
      <c r="D15" s="345" t="s">
        <v>290</v>
      </c>
      <c r="E15" s="345" t="s">
        <v>302</v>
      </c>
      <c r="F15" s="345" t="s">
        <v>380</v>
      </c>
      <c r="G15" s="345" t="s">
        <v>520</v>
      </c>
      <c r="H15" s="345" t="s">
        <v>659</v>
      </c>
      <c r="I15" s="281"/>
    </row>
    <row r="16" spans="1:9" x14ac:dyDescent="0.2">
      <c r="A16" s="281"/>
      <c r="B16" s="307" t="s">
        <v>227</v>
      </c>
      <c r="C16" s="308" t="s">
        <v>283</v>
      </c>
      <c r="D16" s="345" t="s">
        <v>291</v>
      </c>
      <c r="E16" s="345" t="s">
        <v>303</v>
      </c>
      <c r="F16" s="345" t="s">
        <v>381</v>
      </c>
      <c r="G16" s="345" t="s">
        <v>521</v>
      </c>
      <c r="H16" s="345" t="s">
        <v>660</v>
      </c>
      <c r="I16" s="281"/>
    </row>
    <row r="17" spans="1:9" x14ac:dyDescent="0.2">
      <c r="A17" s="281"/>
      <c r="B17" s="307" t="s">
        <v>228</v>
      </c>
      <c r="C17" s="308" t="s">
        <v>284</v>
      </c>
      <c r="D17" s="345" t="s">
        <v>292</v>
      </c>
      <c r="E17" s="345" t="s">
        <v>304</v>
      </c>
      <c r="F17" s="345" t="s">
        <v>382</v>
      </c>
      <c r="G17" s="345" t="s">
        <v>522</v>
      </c>
      <c r="H17" s="345" t="s">
        <v>661</v>
      </c>
      <c r="I17" s="281"/>
    </row>
    <row r="18" spans="1:9" x14ac:dyDescent="0.2">
      <c r="A18" s="281"/>
      <c r="B18" s="307" t="s">
        <v>229</v>
      </c>
      <c r="C18" s="308" t="s">
        <v>285</v>
      </c>
      <c r="D18" s="345" t="s">
        <v>293</v>
      </c>
      <c r="E18" s="345" t="s">
        <v>305</v>
      </c>
      <c r="F18" s="345" t="s">
        <v>383</v>
      </c>
      <c r="G18" s="345" t="s">
        <v>523</v>
      </c>
      <c r="H18" s="345" t="s">
        <v>662</v>
      </c>
      <c r="I18" s="281"/>
    </row>
    <row r="19" spans="1:9" x14ac:dyDescent="0.2">
      <c r="A19" s="281"/>
      <c r="B19" s="307" t="s">
        <v>230</v>
      </c>
      <c r="C19" s="308" t="s">
        <v>286</v>
      </c>
      <c r="D19" s="345" t="s">
        <v>294</v>
      </c>
      <c r="E19" s="345" t="s">
        <v>306</v>
      </c>
      <c r="F19" s="345" t="s">
        <v>384</v>
      </c>
      <c r="G19" s="345" t="s">
        <v>524</v>
      </c>
      <c r="H19" s="345" t="s">
        <v>663</v>
      </c>
      <c r="I19" s="281"/>
    </row>
    <row r="20" spans="1:9" x14ac:dyDescent="0.2">
      <c r="A20" s="281"/>
      <c r="B20" s="307" t="s">
        <v>231</v>
      </c>
      <c r="C20" s="308" t="s">
        <v>287</v>
      </c>
      <c r="D20" s="345" t="s">
        <v>295</v>
      </c>
      <c r="E20" s="345" t="s">
        <v>307</v>
      </c>
      <c r="F20" s="345" t="s">
        <v>385</v>
      </c>
      <c r="G20" s="345" t="s">
        <v>525</v>
      </c>
      <c r="H20" s="345" t="s">
        <v>664</v>
      </c>
      <c r="I20" s="281"/>
    </row>
    <row r="21" spans="1:9" x14ac:dyDescent="0.2">
      <c r="A21" s="281"/>
      <c r="B21" s="307" t="s">
        <v>232</v>
      </c>
      <c r="C21" s="308"/>
      <c r="D21" s="345" t="s">
        <v>296</v>
      </c>
      <c r="E21" s="345" t="s">
        <v>308</v>
      </c>
      <c r="F21" s="345" t="s">
        <v>386</v>
      </c>
      <c r="G21" s="345" t="s">
        <v>526</v>
      </c>
      <c r="H21" s="345" t="s">
        <v>665</v>
      </c>
      <c r="I21" s="281"/>
    </row>
    <row r="22" spans="1:9" x14ac:dyDescent="0.2">
      <c r="A22" s="281"/>
      <c r="B22" s="307" t="s">
        <v>233</v>
      </c>
      <c r="C22" s="308"/>
      <c r="D22" s="345" t="s">
        <v>297</v>
      </c>
      <c r="E22" s="345" t="s">
        <v>309</v>
      </c>
      <c r="F22" s="345" t="s">
        <v>387</v>
      </c>
      <c r="G22" s="345" t="s">
        <v>527</v>
      </c>
      <c r="H22" s="345" t="s">
        <v>666</v>
      </c>
      <c r="I22" s="281"/>
    </row>
    <row r="23" spans="1:9" x14ac:dyDescent="0.2">
      <c r="A23" s="281"/>
      <c r="B23" s="307" t="s">
        <v>234</v>
      </c>
      <c r="C23" s="308"/>
      <c r="D23" s="345" t="s">
        <v>298</v>
      </c>
      <c r="E23" s="345" t="s">
        <v>310</v>
      </c>
      <c r="F23" s="345" t="s">
        <v>388</v>
      </c>
      <c r="G23" s="345" t="s">
        <v>528</v>
      </c>
      <c r="H23" s="345" t="s">
        <v>667</v>
      </c>
      <c r="I23" s="281"/>
    </row>
    <row r="24" spans="1:9" x14ac:dyDescent="0.2">
      <c r="A24" s="281"/>
      <c r="B24" s="307" t="s">
        <v>235</v>
      </c>
      <c r="C24" s="308"/>
      <c r="D24" s="345" t="s">
        <v>299</v>
      </c>
      <c r="E24" s="345" t="s">
        <v>311</v>
      </c>
      <c r="F24" s="345" t="s">
        <v>389</v>
      </c>
      <c r="G24" s="345" t="s">
        <v>529</v>
      </c>
      <c r="H24" s="345" t="s">
        <v>668</v>
      </c>
      <c r="I24" s="281"/>
    </row>
    <row r="25" spans="1:9" x14ac:dyDescent="0.2">
      <c r="A25" s="281"/>
      <c r="B25" s="307" t="s">
        <v>236</v>
      </c>
      <c r="C25" s="308"/>
      <c r="D25" s="345"/>
      <c r="E25" s="345" t="s">
        <v>312</v>
      </c>
      <c r="F25" s="345" t="s">
        <v>390</v>
      </c>
      <c r="G25" s="345" t="s">
        <v>530</v>
      </c>
      <c r="H25" s="345" t="s">
        <v>669</v>
      </c>
      <c r="I25" s="281"/>
    </row>
    <row r="26" spans="1:9" x14ac:dyDescent="0.2">
      <c r="A26" s="281"/>
      <c r="B26" s="307" t="s">
        <v>237</v>
      </c>
      <c r="C26" s="308"/>
      <c r="D26" s="345"/>
      <c r="E26" s="345" t="s">
        <v>313</v>
      </c>
      <c r="F26" s="345" t="s">
        <v>391</v>
      </c>
      <c r="G26" s="345" t="s">
        <v>531</v>
      </c>
      <c r="H26" s="345" t="s">
        <v>670</v>
      </c>
      <c r="I26" s="281"/>
    </row>
    <row r="27" spans="1:9" x14ac:dyDescent="0.2">
      <c r="A27" s="281"/>
      <c r="B27" s="307" t="s">
        <v>238</v>
      </c>
      <c r="C27" s="308"/>
      <c r="D27" s="345"/>
      <c r="E27" s="345" t="s">
        <v>314</v>
      </c>
      <c r="F27" s="345" t="s">
        <v>392</v>
      </c>
      <c r="G27" s="345" t="s">
        <v>532</v>
      </c>
      <c r="H27" s="345" t="s">
        <v>671</v>
      </c>
      <c r="I27" s="281"/>
    </row>
    <row r="28" spans="1:9" x14ac:dyDescent="0.2">
      <c r="A28" s="281"/>
      <c r="B28" s="307" t="s">
        <v>239</v>
      </c>
      <c r="C28" s="308"/>
      <c r="D28" s="345"/>
      <c r="E28" s="345" t="s">
        <v>315</v>
      </c>
      <c r="F28" s="345" t="s">
        <v>393</v>
      </c>
      <c r="G28" s="345" t="s">
        <v>533</v>
      </c>
      <c r="H28" s="345" t="s">
        <v>672</v>
      </c>
      <c r="I28" s="281"/>
    </row>
    <row r="29" spans="1:9" x14ac:dyDescent="0.2">
      <c r="A29" s="281"/>
      <c r="B29" s="307" t="s">
        <v>240</v>
      </c>
      <c r="C29" s="308"/>
      <c r="D29" s="345"/>
      <c r="E29" s="345" t="s">
        <v>316</v>
      </c>
      <c r="F29" s="345" t="s">
        <v>394</v>
      </c>
      <c r="G29" s="345" t="s">
        <v>534</v>
      </c>
      <c r="H29" s="345" t="s">
        <v>673</v>
      </c>
      <c r="I29" s="281"/>
    </row>
    <row r="30" spans="1:9" x14ac:dyDescent="0.2">
      <c r="A30" s="281"/>
      <c r="B30" s="307" t="s">
        <v>241</v>
      </c>
      <c r="C30" s="308"/>
      <c r="D30" s="345"/>
      <c r="E30" s="345" t="s">
        <v>317</v>
      </c>
      <c r="F30" s="345" t="s">
        <v>395</v>
      </c>
      <c r="G30" s="345" t="s">
        <v>535</v>
      </c>
      <c r="H30" s="345" t="s">
        <v>674</v>
      </c>
      <c r="I30" s="281"/>
    </row>
    <row r="31" spans="1:9" x14ac:dyDescent="0.2">
      <c r="A31" s="281"/>
      <c r="B31" s="307" t="s">
        <v>242</v>
      </c>
      <c r="C31" s="308"/>
      <c r="D31" s="345"/>
      <c r="E31" s="345" t="s">
        <v>318</v>
      </c>
      <c r="F31" s="345" t="s">
        <v>396</v>
      </c>
      <c r="G31" s="345" t="s">
        <v>536</v>
      </c>
      <c r="H31" s="345" t="s">
        <v>675</v>
      </c>
      <c r="I31" s="281"/>
    </row>
    <row r="32" spans="1:9" x14ac:dyDescent="0.2">
      <c r="A32" s="281"/>
      <c r="B32" s="307" t="s">
        <v>243</v>
      </c>
      <c r="C32" s="308"/>
      <c r="D32" s="345"/>
      <c r="E32" s="345" t="s">
        <v>319</v>
      </c>
      <c r="F32" s="345" t="s">
        <v>397</v>
      </c>
      <c r="G32" s="345" t="s">
        <v>537</v>
      </c>
      <c r="H32" s="345" t="s">
        <v>676</v>
      </c>
      <c r="I32" s="281"/>
    </row>
    <row r="33" spans="1:9" x14ac:dyDescent="0.2">
      <c r="A33" s="281"/>
      <c r="B33" s="307" t="s">
        <v>244</v>
      </c>
      <c r="C33" s="308"/>
      <c r="D33" s="345"/>
      <c r="E33" s="345" t="s">
        <v>320</v>
      </c>
      <c r="F33" s="345" t="s">
        <v>398</v>
      </c>
      <c r="G33" s="345" t="s">
        <v>538</v>
      </c>
      <c r="H33" s="345" t="s">
        <v>677</v>
      </c>
      <c r="I33" s="281"/>
    </row>
    <row r="34" spans="1:9" x14ac:dyDescent="0.2">
      <c r="A34" s="281"/>
      <c r="B34" s="307" t="s">
        <v>245</v>
      </c>
      <c r="C34" s="308"/>
      <c r="D34" s="345"/>
      <c r="E34" s="345" t="s">
        <v>321</v>
      </c>
      <c r="F34" s="345" t="s">
        <v>399</v>
      </c>
      <c r="G34" s="345" t="s">
        <v>539</v>
      </c>
      <c r="H34" s="345" t="s">
        <v>678</v>
      </c>
      <c r="I34" s="281"/>
    </row>
    <row r="35" spans="1:9" x14ac:dyDescent="0.2">
      <c r="A35" s="281"/>
      <c r="B35" s="307" t="s">
        <v>246</v>
      </c>
      <c r="C35" s="308"/>
      <c r="D35" s="345"/>
      <c r="E35" s="345" t="s">
        <v>322</v>
      </c>
      <c r="F35" s="345" t="s">
        <v>400</v>
      </c>
      <c r="G35" s="345" t="s">
        <v>540</v>
      </c>
      <c r="H35" s="345" t="s">
        <v>679</v>
      </c>
      <c r="I35" s="281"/>
    </row>
    <row r="36" spans="1:9" x14ac:dyDescent="0.2">
      <c r="A36" s="281"/>
      <c r="B36" s="307" t="s">
        <v>247</v>
      </c>
      <c r="C36" s="308"/>
      <c r="D36" s="345"/>
      <c r="E36" s="345" t="s">
        <v>323</v>
      </c>
      <c r="F36" s="345" t="s">
        <v>401</v>
      </c>
      <c r="G36" s="345" t="s">
        <v>541</v>
      </c>
      <c r="H36" s="345" t="s">
        <v>680</v>
      </c>
      <c r="I36" s="281"/>
    </row>
    <row r="37" spans="1:9" x14ac:dyDescent="0.2">
      <c r="A37" s="281"/>
      <c r="B37" s="307" t="s">
        <v>248</v>
      </c>
      <c r="C37" s="308"/>
      <c r="D37" s="345"/>
      <c r="E37" s="345" t="s">
        <v>324</v>
      </c>
      <c r="F37" s="345" t="s">
        <v>402</v>
      </c>
      <c r="G37" s="345" t="s">
        <v>542</v>
      </c>
      <c r="H37" s="345" t="s">
        <v>681</v>
      </c>
      <c r="I37" s="281"/>
    </row>
    <row r="38" spans="1:9" x14ac:dyDescent="0.2">
      <c r="A38" s="281"/>
      <c r="B38" s="307" t="s">
        <v>249</v>
      </c>
      <c r="C38" s="308"/>
      <c r="D38" s="345"/>
      <c r="E38" s="345" t="s">
        <v>325</v>
      </c>
      <c r="F38" s="345" t="s">
        <v>403</v>
      </c>
      <c r="G38" s="345" t="s">
        <v>543</v>
      </c>
      <c r="H38" s="345" t="s">
        <v>682</v>
      </c>
      <c r="I38" s="281"/>
    </row>
    <row r="39" spans="1:9" x14ac:dyDescent="0.2">
      <c r="A39" s="281"/>
      <c r="B39" s="307" t="s">
        <v>250</v>
      </c>
      <c r="C39" s="308"/>
      <c r="D39" s="345"/>
      <c r="E39" s="345" t="s">
        <v>326</v>
      </c>
      <c r="F39" s="345" t="s">
        <v>404</v>
      </c>
      <c r="G39" s="345" t="s">
        <v>544</v>
      </c>
      <c r="H39" s="345" t="s">
        <v>683</v>
      </c>
      <c r="I39" s="281"/>
    </row>
    <row r="40" spans="1:9" x14ac:dyDescent="0.2">
      <c r="A40" s="281"/>
      <c r="B40" s="307" t="s">
        <v>251</v>
      </c>
      <c r="C40" s="308"/>
      <c r="D40" s="345"/>
      <c r="E40" s="345" t="s">
        <v>327</v>
      </c>
      <c r="F40" s="345" t="s">
        <v>405</v>
      </c>
      <c r="G40" s="345" t="s">
        <v>545</v>
      </c>
      <c r="H40" s="345" t="s">
        <v>684</v>
      </c>
      <c r="I40" s="281"/>
    </row>
    <row r="41" spans="1:9" x14ac:dyDescent="0.2">
      <c r="A41" s="281"/>
      <c r="B41" s="307" t="s">
        <v>252</v>
      </c>
      <c r="C41" s="308"/>
      <c r="D41" s="345"/>
      <c r="E41" s="345" t="s">
        <v>328</v>
      </c>
      <c r="F41" s="345" t="s">
        <v>406</v>
      </c>
      <c r="G41" s="345" t="s">
        <v>546</v>
      </c>
      <c r="H41" s="345" t="s">
        <v>685</v>
      </c>
      <c r="I41" s="281"/>
    </row>
    <row r="42" spans="1:9" x14ac:dyDescent="0.2">
      <c r="A42" s="281"/>
      <c r="B42" s="307" t="s">
        <v>253</v>
      </c>
      <c r="C42" s="308"/>
      <c r="D42" s="345"/>
      <c r="E42" s="345" t="s">
        <v>329</v>
      </c>
      <c r="F42" s="345" t="s">
        <v>407</v>
      </c>
      <c r="G42" s="345" t="s">
        <v>547</v>
      </c>
      <c r="H42" s="345" t="s">
        <v>686</v>
      </c>
      <c r="I42" s="281"/>
    </row>
    <row r="43" spans="1:9" x14ac:dyDescent="0.2">
      <c r="A43" s="281"/>
      <c r="B43" s="307" t="s">
        <v>254</v>
      </c>
      <c r="C43" s="308"/>
      <c r="D43" s="345"/>
      <c r="E43" s="345" t="s">
        <v>330</v>
      </c>
      <c r="F43" s="345" t="s">
        <v>408</v>
      </c>
      <c r="G43" s="345" t="s">
        <v>548</v>
      </c>
      <c r="H43" s="345" t="s">
        <v>687</v>
      </c>
      <c r="I43" s="281"/>
    </row>
    <row r="44" spans="1:9" x14ac:dyDescent="0.2">
      <c r="A44" s="281"/>
      <c r="B44" s="307" t="s">
        <v>255</v>
      </c>
      <c r="C44" s="308"/>
      <c r="D44" s="345"/>
      <c r="E44" s="345" t="s">
        <v>331</v>
      </c>
      <c r="F44" s="345" t="s">
        <v>409</v>
      </c>
      <c r="G44" s="345" t="s">
        <v>549</v>
      </c>
      <c r="H44" s="345" t="s">
        <v>688</v>
      </c>
      <c r="I44" s="281"/>
    </row>
    <row r="45" spans="1:9" x14ac:dyDescent="0.2">
      <c r="A45" s="281"/>
      <c r="B45" s="307" t="s">
        <v>256</v>
      </c>
      <c r="C45" s="308"/>
      <c r="D45" s="345"/>
      <c r="E45" s="345" t="s">
        <v>332</v>
      </c>
      <c r="F45" s="345" t="s">
        <v>410</v>
      </c>
      <c r="G45" s="345" t="s">
        <v>550</v>
      </c>
      <c r="H45" s="345" t="s">
        <v>689</v>
      </c>
      <c r="I45" s="281"/>
    </row>
    <row r="46" spans="1:9" x14ac:dyDescent="0.2">
      <c r="A46" s="281"/>
      <c r="B46" s="307" t="s">
        <v>257</v>
      </c>
      <c r="C46" s="308"/>
      <c r="D46" s="345"/>
      <c r="E46" s="345" t="s">
        <v>333</v>
      </c>
      <c r="F46" s="345" t="s">
        <v>411</v>
      </c>
      <c r="G46" s="345" t="s">
        <v>551</v>
      </c>
      <c r="H46" s="345" t="s">
        <v>690</v>
      </c>
      <c r="I46" s="281"/>
    </row>
    <row r="47" spans="1:9" x14ac:dyDescent="0.2">
      <c r="A47" s="281"/>
      <c r="B47" s="307" t="s">
        <v>258</v>
      </c>
      <c r="C47" s="308"/>
      <c r="D47" s="345"/>
      <c r="E47" s="345" t="s">
        <v>334</v>
      </c>
      <c r="F47" s="345" t="s">
        <v>412</v>
      </c>
      <c r="G47" s="345" t="s">
        <v>552</v>
      </c>
      <c r="H47" s="345" t="s">
        <v>691</v>
      </c>
      <c r="I47" s="281"/>
    </row>
    <row r="48" spans="1:9" x14ac:dyDescent="0.2">
      <c r="A48" s="281"/>
      <c r="B48" s="307" t="s">
        <v>259</v>
      </c>
      <c r="C48" s="308"/>
      <c r="D48" s="345"/>
      <c r="E48" s="345" t="s">
        <v>335</v>
      </c>
      <c r="F48" s="345" t="s">
        <v>413</v>
      </c>
      <c r="G48" s="345" t="s">
        <v>553</v>
      </c>
      <c r="H48" s="345" t="s">
        <v>692</v>
      </c>
      <c r="I48" s="281"/>
    </row>
    <row r="49" spans="1:9" x14ac:dyDescent="0.2">
      <c r="A49" s="281"/>
      <c r="B49" s="307" t="s">
        <v>260</v>
      </c>
      <c r="C49" s="308"/>
      <c r="D49" s="345"/>
      <c r="E49" s="345" t="s">
        <v>336</v>
      </c>
      <c r="F49" s="345" t="s">
        <v>414</v>
      </c>
      <c r="G49" s="345" t="s">
        <v>554</v>
      </c>
      <c r="H49" s="345" t="s">
        <v>693</v>
      </c>
      <c r="I49" s="281"/>
    </row>
    <row r="50" spans="1:9" x14ac:dyDescent="0.2">
      <c r="A50" s="281"/>
      <c r="B50" s="307" t="s">
        <v>261</v>
      </c>
      <c r="C50" s="308"/>
      <c r="D50" s="345"/>
      <c r="E50" s="345" t="s">
        <v>337</v>
      </c>
      <c r="F50" s="345" t="s">
        <v>415</v>
      </c>
      <c r="G50" s="345" t="s">
        <v>555</v>
      </c>
      <c r="H50" s="345" t="s">
        <v>694</v>
      </c>
      <c r="I50" s="281"/>
    </row>
    <row r="51" spans="1:9" x14ac:dyDescent="0.2">
      <c r="A51" s="281"/>
      <c r="B51" s="307" t="s">
        <v>262</v>
      </c>
      <c r="C51" s="308"/>
      <c r="D51" s="345"/>
      <c r="E51" s="345" t="s">
        <v>338</v>
      </c>
      <c r="F51" s="345" t="s">
        <v>416</v>
      </c>
      <c r="G51" s="345" t="s">
        <v>556</v>
      </c>
      <c r="H51" s="345" t="s">
        <v>695</v>
      </c>
      <c r="I51" s="281"/>
    </row>
    <row r="52" spans="1:9" x14ac:dyDescent="0.2">
      <c r="A52" s="281"/>
      <c r="B52" s="307" t="s">
        <v>263</v>
      </c>
      <c r="C52" s="308"/>
      <c r="D52" s="345"/>
      <c r="E52" s="345" t="s">
        <v>339</v>
      </c>
      <c r="F52" s="345" t="s">
        <v>417</v>
      </c>
      <c r="G52" s="345" t="s">
        <v>557</v>
      </c>
      <c r="H52" s="345" t="s">
        <v>696</v>
      </c>
      <c r="I52" s="281"/>
    </row>
    <row r="53" spans="1:9" x14ac:dyDescent="0.2">
      <c r="A53" s="281"/>
      <c r="B53" s="307" t="s">
        <v>264</v>
      </c>
      <c r="C53" s="308"/>
      <c r="D53" s="345"/>
      <c r="E53" s="345" t="s">
        <v>340</v>
      </c>
      <c r="F53" s="345" t="s">
        <v>418</v>
      </c>
      <c r="G53" s="345" t="s">
        <v>558</v>
      </c>
      <c r="H53" s="345" t="s">
        <v>697</v>
      </c>
      <c r="I53" s="281"/>
    </row>
    <row r="54" spans="1:9" x14ac:dyDescent="0.2">
      <c r="A54" s="281"/>
      <c r="B54" s="307" t="s">
        <v>265</v>
      </c>
      <c r="C54" s="308"/>
      <c r="D54" s="345"/>
      <c r="E54" s="345" t="s">
        <v>341</v>
      </c>
      <c r="F54" s="345" t="s">
        <v>419</v>
      </c>
      <c r="G54" s="345" t="s">
        <v>559</v>
      </c>
      <c r="H54" s="345" t="s">
        <v>698</v>
      </c>
      <c r="I54" s="281"/>
    </row>
    <row r="55" spans="1:9" x14ac:dyDescent="0.2">
      <c r="A55" s="281"/>
      <c r="B55" s="307" t="s">
        <v>266</v>
      </c>
      <c r="C55" s="308"/>
      <c r="D55" s="345"/>
      <c r="E55" s="345" t="s">
        <v>342</v>
      </c>
      <c r="F55" s="345" t="s">
        <v>420</v>
      </c>
      <c r="G55" s="345" t="s">
        <v>560</v>
      </c>
      <c r="H55" s="345" t="s">
        <v>699</v>
      </c>
      <c r="I55" s="281"/>
    </row>
    <row r="56" spans="1:9" x14ac:dyDescent="0.2">
      <c r="A56" s="281"/>
      <c r="B56" s="307" t="s">
        <v>267</v>
      </c>
      <c r="C56" s="308"/>
      <c r="D56" s="345"/>
      <c r="E56" s="345" t="s">
        <v>343</v>
      </c>
      <c r="F56" s="345" t="s">
        <v>421</v>
      </c>
      <c r="G56" s="345" t="s">
        <v>561</v>
      </c>
      <c r="H56" s="345" t="s">
        <v>700</v>
      </c>
      <c r="I56" s="281"/>
    </row>
    <row r="57" spans="1:9" x14ac:dyDescent="0.2">
      <c r="B57" s="307" t="s">
        <v>268</v>
      </c>
      <c r="C57" s="308"/>
      <c r="D57" s="345"/>
      <c r="E57" s="345" t="s">
        <v>344</v>
      </c>
      <c r="F57" s="345" t="s">
        <v>422</v>
      </c>
      <c r="G57" s="345" t="s">
        <v>562</v>
      </c>
      <c r="H57" s="345" t="s">
        <v>701</v>
      </c>
    </row>
    <row r="58" spans="1:9" x14ac:dyDescent="0.2">
      <c r="B58" s="307" t="s">
        <v>269</v>
      </c>
      <c r="C58" s="308"/>
      <c r="D58" s="345"/>
      <c r="E58" s="345" t="s">
        <v>345</v>
      </c>
      <c r="F58" s="345" t="s">
        <v>423</v>
      </c>
      <c r="G58" s="345" t="s">
        <v>563</v>
      </c>
      <c r="H58" s="345" t="s">
        <v>702</v>
      </c>
    </row>
    <row r="59" spans="1:9" x14ac:dyDescent="0.2">
      <c r="B59" s="307" t="s">
        <v>270</v>
      </c>
      <c r="C59" s="308"/>
      <c r="D59" s="345"/>
      <c r="E59" s="345" t="s">
        <v>346</v>
      </c>
      <c r="F59" s="345" t="s">
        <v>424</v>
      </c>
      <c r="G59" s="345" t="s">
        <v>564</v>
      </c>
      <c r="H59" s="345" t="s">
        <v>703</v>
      </c>
    </row>
    <row r="60" spans="1:9" x14ac:dyDescent="0.2">
      <c r="B60" s="307" t="s">
        <v>271</v>
      </c>
      <c r="C60" s="308"/>
      <c r="D60" s="345"/>
      <c r="E60" s="345" t="s">
        <v>347</v>
      </c>
      <c r="F60" s="345" t="s">
        <v>425</v>
      </c>
      <c r="G60" s="345" t="s">
        <v>565</v>
      </c>
      <c r="H60" s="345" t="s">
        <v>704</v>
      </c>
    </row>
    <row r="61" spans="1:9" x14ac:dyDescent="0.2">
      <c r="B61" s="307" t="s">
        <v>272</v>
      </c>
      <c r="C61" s="308"/>
      <c r="D61" s="345"/>
      <c r="E61" s="345" t="s">
        <v>348</v>
      </c>
      <c r="F61" s="345" t="s">
        <v>426</v>
      </c>
      <c r="G61" s="345" t="s">
        <v>566</v>
      </c>
      <c r="H61" s="345" t="s">
        <v>705</v>
      </c>
    </row>
    <row r="62" spans="1:9" x14ac:dyDescent="0.2">
      <c r="B62" s="307" t="s">
        <v>273</v>
      </c>
      <c r="C62" s="308"/>
      <c r="D62" s="345"/>
      <c r="E62" s="345" t="s">
        <v>349</v>
      </c>
      <c r="F62" s="345" t="s">
        <v>427</v>
      </c>
      <c r="G62" s="345" t="s">
        <v>567</v>
      </c>
      <c r="H62" s="345" t="s">
        <v>706</v>
      </c>
    </row>
    <row r="63" spans="1:9" x14ac:dyDescent="0.2">
      <c r="B63" s="307" t="s">
        <v>274</v>
      </c>
      <c r="C63" s="308"/>
      <c r="D63" s="345"/>
      <c r="E63" s="345" t="s">
        <v>350</v>
      </c>
      <c r="F63" s="345" t="s">
        <v>428</v>
      </c>
      <c r="G63" s="345" t="s">
        <v>568</v>
      </c>
      <c r="H63" s="345" t="s">
        <v>707</v>
      </c>
    </row>
    <row r="64" spans="1:9" x14ac:dyDescent="0.2">
      <c r="B64" s="307" t="s">
        <v>275</v>
      </c>
      <c r="C64" s="308"/>
      <c r="D64" s="345"/>
      <c r="E64" s="345" t="s">
        <v>351</v>
      </c>
      <c r="F64" s="345" t="s">
        <v>429</v>
      </c>
      <c r="G64" s="345" t="s">
        <v>569</v>
      </c>
      <c r="H64" s="345" t="s">
        <v>708</v>
      </c>
    </row>
    <row r="65" spans="2:8" x14ac:dyDescent="0.2">
      <c r="B65" s="307" t="s">
        <v>276</v>
      </c>
      <c r="C65" s="308"/>
      <c r="D65" s="345"/>
      <c r="E65" s="345" t="s">
        <v>352</v>
      </c>
      <c r="F65" s="345" t="s">
        <v>430</v>
      </c>
      <c r="G65" s="345" t="s">
        <v>570</v>
      </c>
      <c r="H65" s="345" t="s">
        <v>709</v>
      </c>
    </row>
    <row r="66" spans="2:8" x14ac:dyDescent="0.2">
      <c r="B66" s="307" t="s">
        <v>277</v>
      </c>
      <c r="C66" s="308"/>
      <c r="D66" s="345"/>
      <c r="E66" s="345" t="s">
        <v>353</v>
      </c>
      <c r="F66" s="345" t="s">
        <v>431</v>
      </c>
      <c r="G66" s="345" t="s">
        <v>571</v>
      </c>
      <c r="H66" s="345" t="s">
        <v>710</v>
      </c>
    </row>
    <row r="67" spans="2:8" x14ac:dyDescent="0.2">
      <c r="B67" s="307" t="s">
        <v>278</v>
      </c>
      <c r="C67" s="308"/>
      <c r="D67" s="345"/>
      <c r="E67" s="345" t="s">
        <v>354</v>
      </c>
      <c r="F67" s="345" t="s">
        <v>432</v>
      </c>
      <c r="G67" s="345" t="s">
        <v>572</v>
      </c>
      <c r="H67" s="345" t="s">
        <v>711</v>
      </c>
    </row>
    <row r="68" spans="2:8" x14ac:dyDescent="0.2">
      <c r="B68" s="307" t="s">
        <v>279</v>
      </c>
      <c r="C68" s="308"/>
      <c r="D68" s="345"/>
      <c r="E68" s="345" t="s">
        <v>355</v>
      </c>
      <c r="F68" s="345" t="s">
        <v>433</v>
      </c>
      <c r="G68" s="345" t="s">
        <v>573</v>
      </c>
      <c r="H68" s="345" t="s">
        <v>712</v>
      </c>
    </row>
    <row r="69" spans="2:8" x14ac:dyDescent="0.2">
      <c r="B69" s="307"/>
      <c r="C69" s="308"/>
      <c r="D69" s="345"/>
      <c r="E69" s="345" t="s">
        <v>356</v>
      </c>
      <c r="F69" s="345" t="s">
        <v>434</v>
      </c>
      <c r="G69" s="345" t="s">
        <v>574</v>
      </c>
      <c r="H69" s="345" t="s">
        <v>713</v>
      </c>
    </row>
    <row r="70" spans="2:8" x14ac:dyDescent="0.2">
      <c r="B70" s="307"/>
      <c r="C70" s="308"/>
      <c r="D70" s="345"/>
      <c r="E70" s="345" t="s">
        <v>357</v>
      </c>
      <c r="F70" s="345" t="s">
        <v>435</v>
      </c>
      <c r="G70" s="345" t="s">
        <v>575</v>
      </c>
      <c r="H70" s="345" t="s">
        <v>714</v>
      </c>
    </row>
    <row r="71" spans="2:8" x14ac:dyDescent="0.2">
      <c r="B71" s="307"/>
      <c r="C71" s="308"/>
      <c r="D71" s="345"/>
      <c r="E71" s="345" t="s">
        <v>358</v>
      </c>
      <c r="F71" s="345" t="s">
        <v>436</v>
      </c>
      <c r="G71" s="345" t="s">
        <v>576</v>
      </c>
      <c r="H71" s="345" t="s">
        <v>715</v>
      </c>
    </row>
    <row r="72" spans="2:8" x14ac:dyDescent="0.2">
      <c r="B72" s="307"/>
      <c r="C72" s="308"/>
      <c r="D72" s="345"/>
      <c r="E72" s="345" t="s">
        <v>359</v>
      </c>
      <c r="F72" s="345" t="s">
        <v>437</v>
      </c>
      <c r="G72" s="345" t="s">
        <v>577</v>
      </c>
      <c r="H72" s="345" t="s">
        <v>716</v>
      </c>
    </row>
    <row r="73" spans="2:8" x14ac:dyDescent="0.2">
      <c r="B73" s="307"/>
      <c r="C73" s="308"/>
      <c r="D73" s="345"/>
      <c r="E73" s="345" t="s">
        <v>360</v>
      </c>
      <c r="F73" s="345" t="s">
        <v>438</v>
      </c>
      <c r="G73" s="345" t="s">
        <v>578</v>
      </c>
      <c r="H73" s="345" t="s">
        <v>717</v>
      </c>
    </row>
    <row r="74" spans="2:8" x14ac:dyDescent="0.2">
      <c r="B74" s="307"/>
      <c r="C74" s="308"/>
      <c r="D74" s="345"/>
      <c r="E74" s="345" t="s">
        <v>361</v>
      </c>
      <c r="F74" s="345" t="s">
        <v>439</v>
      </c>
      <c r="G74" s="345" t="s">
        <v>579</v>
      </c>
      <c r="H74" s="345" t="s">
        <v>718</v>
      </c>
    </row>
    <row r="75" spans="2:8" x14ac:dyDescent="0.2">
      <c r="B75" s="307"/>
      <c r="C75" s="308"/>
      <c r="D75" s="345"/>
      <c r="E75" s="345" t="s">
        <v>362</v>
      </c>
      <c r="F75" s="345" t="s">
        <v>440</v>
      </c>
      <c r="G75" s="345" t="s">
        <v>580</v>
      </c>
      <c r="H75" s="345" t="s">
        <v>719</v>
      </c>
    </row>
    <row r="76" spans="2:8" x14ac:dyDescent="0.2">
      <c r="B76" s="307"/>
      <c r="C76" s="308"/>
      <c r="D76" s="345"/>
      <c r="E76" s="345" t="s">
        <v>363</v>
      </c>
      <c r="F76" s="345" t="s">
        <v>441</v>
      </c>
      <c r="G76" s="345" t="s">
        <v>581</v>
      </c>
      <c r="H76" s="345" t="s">
        <v>720</v>
      </c>
    </row>
    <row r="77" spans="2:8" x14ac:dyDescent="0.2">
      <c r="B77" s="307"/>
      <c r="C77" s="308"/>
      <c r="D77" s="345"/>
      <c r="E77" s="345" t="s">
        <v>364</v>
      </c>
      <c r="F77" s="345" t="s">
        <v>442</v>
      </c>
      <c r="G77" s="345" t="s">
        <v>582</v>
      </c>
      <c r="H77" s="345" t="s">
        <v>721</v>
      </c>
    </row>
    <row r="78" spans="2:8" x14ac:dyDescent="0.2">
      <c r="B78" s="307"/>
      <c r="C78" s="308"/>
      <c r="D78" s="345"/>
      <c r="E78" s="345" t="s">
        <v>365</v>
      </c>
      <c r="F78" s="345" t="s">
        <v>443</v>
      </c>
      <c r="G78" s="345" t="s">
        <v>583</v>
      </c>
      <c r="H78" s="345" t="s">
        <v>722</v>
      </c>
    </row>
    <row r="79" spans="2:8" x14ac:dyDescent="0.2">
      <c r="B79" s="307"/>
      <c r="C79" s="308"/>
      <c r="D79" s="345"/>
      <c r="E79" s="345" t="s">
        <v>366</v>
      </c>
      <c r="F79" s="345" t="s">
        <v>444</v>
      </c>
      <c r="G79" s="345" t="s">
        <v>584</v>
      </c>
      <c r="H79" s="345" t="s">
        <v>723</v>
      </c>
    </row>
    <row r="80" spans="2:8" x14ac:dyDescent="0.2">
      <c r="B80" s="307"/>
      <c r="C80" s="308"/>
      <c r="D80" s="345"/>
      <c r="E80" s="345" t="s">
        <v>367</v>
      </c>
      <c r="F80" s="345" t="s">
        <v>445</v>
      </c>
      <c r="G80" s="345" t="s">
        <v>585</v>
      </c>
      <c r="H80" s="345" t="s">
        <v>724</v>
      </c>
    </row>
    <row r="81" spans="2:8" x14ac:dyDescent="0.2">
      <c r="B81" s="307"/>
      <c r="C81" s="308"/>
      <c r="D81" s="345"/>
      <c r="E81" s="345" t="s">
        <v>368</v>
      </c>
      <c r="F81" s="345" t="s">
        <v>446</v>
      </c>
      <c r="G81" s="345" t="s">
        <v>586</v>
      </c>
      <c r="H81" s="345" t="s">
        <v>725</v>
      </c>
    </row>
    <row r="82" spans="2:8" x14ac:dyDescent="0.2">
      <c r="B82" s="307"/>
      <c r="C82" s="308"/>
      <c r="D82" s="345"/>
      <c r="E82" s="345" t="s">
        <v>369</v>
      </c>
      <c r="F82" s="345" t="s">
        <v>447</v>
      </c>
      <c r="G82" s="345" t="s">
        <v>587</v>
      </c>
      <c r="H82" s="345" t="s">
        <v>726</v>
      </c>
    </row>
    <row r="83" spans="2:8" x14ac:dyDescent="0.2">
      <c r="B83" s="307"/>
      <c r="C83" s="308"/>
      <c r="D83" s="345"/>
      <c r="E83" s="345" t="s">
        <v>370</v>
      </c>
      <c r="F83" s="345" t="s">
        <v>448</v>
      </c>
      <c r="G83" s="345" t="s">
        <v>588</v>
      </c>
      <c r="H83" s="345" t="s">
        <v>727</v>
      </c>
    </row>
    <row r="84" spans="2:8" x14ac:dyDescent="0.2">
      <c r="B84" s="307"/>
      <c r="C84" s="308"/>
      <c r="D84" s="345"/>
      <c r="E84" s="345" t="s">
        <v>371</v>
      </c>
      <c r="F84" s="345" t="s">
        <v>449</v>
      </c>
      <c r="G84" s="345" t="s">
        <v>589</v>
      </c>
      <c r="H84" s="345" t="s">
        <v>728</v>
      </c>
    </row>
    <row r="85" spans="2:8" x14ac:dyDescent="0.2">
      <c r="B85" s="307"/>
      <c r="C85" s="308"/>
      <c r="D85" s="345"/>
      <c r="E85" s="345" t="s">
        <v>372</v>
      </c>
      <c r="F85" s="345" t="s">
        <v>450</v>
      </c>
      <c r="G85" s="345" t="s">
        <v>590</v>
      </c>
      <c r="H85" s="345" t="s">
        <v>729</v>
      </c>
    </row>
    <row r="86" spans="2:8" x14ac:dyDescent="0.2">
      <c r="B86" s="307"/>
      <c r="C86" s="308"/>
      <c r="D86" s="345"/>
      <c r="E86" s="345" t="s">
        <v>373</v>
      </c>
      <c r="F86" s="345" t="s">
        <v>451</v>
      </c>
      <c r="G86" s="345" t="s">
        <v>591</v>
      </c>
      <c r="H86" s="345" t="s">
        <v>730</v>
      </c>
    </row>
    <row r="87" spans="2:8" x14ac:dyDescent="0.2">
      <c r="B87" s="307"/>
      <c r="C87" s="308"/>
      <c r="D87" s="345"/>
      <c r="E87" s="345" t="s">
        <v>374</v>
      </c>
      <c r="F87" s="345" t="s">
        <v>452</v>
      </c>
      <c r="G87" s="345" t="s">
        <v>592</v>
      </c>
      <c r="H87" s="345" t="s">
        <v>731</v>
      </c>
    </row>
    <row r="88" spans="2:8" x14ac:dyDescent="0.2">
      <c r="B88" s="307"/>
      <c r="C88" s="308"/>
      <c r="D88" s="345"/>
      <c r="E88" s="345" t="s">
        <v>375</v>
      </c>
      <c r="F88" s="345" t="s">
        <v>453</v>
      </c>
      <c r="G88" s="345" t="s">
        <v>593</v>
      </c>
      <c r="H88" s="345" t="s">
        <v>732</v>
      </c>
    </row>
    <row r="89" spans="2:8" x14ac:dyDescent="0.2">
      <c r="B89" s="307"/>
      <c r="C89" s="308"/>
      <c r="D89" s="345"/>
      <c r="E89" s="345" t="s">
        <v>376</v>
      </c>
      <c r="F89" s="345" t="s">
        <v>454</v>
      </c>
      <c r="G89" s="345" t="s">
        <v>594</v>
      </c>
      <c r="H89" s="345" t="s">
        <v>733</v>
      </c>
    </row>
    <row r="90" spans="2:8" x14ac:dyDescent="0.2">
      <c r="B90" s="307"/>
      <c r="C90" s="308"/>
      <c r="D90" s="345"/>
      <c r="E90" s="345" t="s">
        <v>377</v>
      </c>
      <c r="F90" s="345" t="s">
        <v>455</v>
      </c>
      <c r="G90" s="345" t="s">
        <v>595</v>
      </c>
      <c r="H90" s="345" t="s">
        <v>734</v>
      </c>
    </row>
    <row r="91" spans="2:8" x14ac:dyDescent="0.2">
      <c r="B91" s="307"/>
      <c r="C91" s="308"/>
      <c r="D91" s="345"/>
      <c r="E91" s="345"/>
      <c r="F91" s="345" t="s">
        <v>456</v>
      </c>
      <c r="G91" s="345" t="s">
        <v>596</v>
      </c>
      <c r="H91" s="345" t="s">
        <v>735</v>
      </c>
    </row>
    <row r="92" spans="2:8" x14ac:dyDescent="0.2">
      <c r="B92" s="307"/>
      <c r="C92" s="308"/>
      <c r="D92" s="345"/>
      <c r="E92" s="345"/>
      <c r="F92" s="345" t="s">
        <v>457</v>
      </c>
      <c r="G92" s="345" t="s">
        <v>597</v>
      </c>
      <c r="H92" s="345" t="s">
        <v>736</v>
      </c>
    </row>
    <row r="93" spans="2:8" x14ac:dyDescent="0.2">
      <c r="B93" s="307"/>
      <c r="C93" s="308"/>
      <c r="D93" s="345"/>
      <c r="E93" s="345"/>
      <c r="F93" s="345" t="s">
        <v>458</v>
      </c>
      <c r="G93" s="345" t="s">
        <v>598</v>
      </c>
      <c r="H93" s="345" t="s">
        <v>737</v>
      </c>
    </row>
    <row r="94" spans="2:8" x14ac:dyDescent="0.2">
      <c r="B94" s="307"/>
      <c r="C94" s="308"/>
      <c r="D94" s="345"/>
      <c r="E94" s="345"/>
      <c r="F94" s="345" t="s">
        <v>459</v>
      </c>
      <c r="G94" s="345" t="s">
        <v>599</v>
      </c>
      <c r="H94" s="345" t="s">
        <v>738</v>
      </c>
    </row>
    <row r="95" spans="2:8" x14ac:dyDescent="0.2">
      <c r="B95" s="307"/>
      <c r="C95" s="308"/>
      <c r="D95" s="345"/>
      <c r="E95" s="345"/>
      <c r="F95" s="345" t="s">
        <v>460</v>
      </c>
      <c r="G95" s="345" t="s">
        <v>600</v>
      </c>
      <c r="H95" s="345" t="s">
        <v>739</v>
      </c>
    </row>
    <row r="96" spans="2:8" x14ac:dyDescent="0.2">
      <c r="B96" s="307"/>
      <c r="C96" s="308"/>
      <c r="D96" s="345"/>
      <c r="E96" s="345"/>
      <c r="F96" s="345" t="s">
        <v>461</v>
      </c>
      <c r="G96" s="345" t="s">
        <v>601</v>
      </c>
      <c r="H96" s="345" t="s">
        <v>740</v>
      </c>
    </row>
    <row r="97" spans="2:8" x14ac:dyDescent="0.2">
      <c r="B97" s="307"/>
      <c r="C97" s="308"/>
      <c r="D97" s="345"/>
      <c r="E97" s="345"/>
      <c r="F97" s="345" t="s">
        <v>462</v>
      </c>
      <c r="G97" s="345" t="s">
        <v>602</v>
      </c>
      <c r="H97" s="345" t="s">
        <v>741</v>
      </c>
    </row>
    <row r="98" spans="2:8" x14ac:dyDescent="0.2">
      <c r="B98" s="307"/>
      <c r="C98" s="308"/>
      <c r="D98" s="345"/>
      <c r="E98" s="345"/>
      <c r="F98" s="345" t="s">
        <v>463</v>
      </c>
      <c r="G98" s="345" t="s">
        <v>603</v>
      </c>
      <c r="H98" s="345" t="s">
        <v>742</v>
      </c>
    </row>
    <row r="99" spans="2:8" x14ac:dyDescent="0.2">
      <c r="B99" s="307"/>
      <c r="C99" s="308"/>
      <c r="D99" s="345"/>
      <c r="E99" s="345"/>
      <c r="F99" s="345" t="s">
        <v>464</v>
      </c>
      <c r="G99" s="345" t="s">
        <v>604</v>
      </c>
      <c r="H99" s="345" t="s">
        <v>743</v>
      </c>
    </row>
    <row r="100" spans="2:8" x14ac:dyDescent="0.2">
      <c r="B100" s="307"/>
      <c r="C100" s="308"/>
      <c r="D100" s="345"/>
      <c r="E100" s="345"/>
      <c r="F100" s="345" t="s">
        <v>465</v>
      </c>
      <c r="G100" s="345" t="s">
        <v>605</v>
      </c>
      <c r="H100" s="345" t="s">
        <v>744</v>
      </c>
    </row>
    <row r="101" spans="2:8" x14ac:dyDescent="0.2">
      <c r="B101" s="307"/>
      <c r="C101" s="308"/>
      <c r="D101" s="345"/>
      <c r="E101" s="345"/>
      <c r="F101" s="345" t="s">
        <v>466</v>
      </c>
      <c r="G101" s="345" t="s">
        <v>606</v>
      </c>
      <c r="H101" s="345" t="s">
        <v>745</v>
      </c>
    </row>
    <row r="102" spans="2:8" x14ac:dyDescent="0.2">
      <c r="B102" s="307"/>
      <c r="C102" s="308"/>
      <c r="D102" s="345"/>
      <c r="E102" s="345"/>
      <c r="F102" s="345" t="s">
        <v>467</v>
      </c>
      <c r="G102" s="345" t="s">
        <v>607</v>
      </c>
      <c r="H102" s="345" t="s">
        <v>746</v>
      </c>
    </row>
    <row r="103" spans="2:8" x14ac:dyDescent="0.2">
      <c r="B103" s="307"/>
      <c r="C103" s="308"/>
      <c r="D103" s="345"/>
      <c r="E103" s="345"/>
      <c r="F103" s="345" t="s">
        <v>468</v>
      </c>
      <c r="G103" s="345" t="s">
        <v>608</v>
      </c>
      <c r="H103" s="345" t="s">
        <v>747</v>
      </c>
    </row>
    <row r="104" spans="2:8" x14ac:dyDescent="0.2">
      <c r="B104" s="307"/>
      <c r="C104" s="308"/>
      <c r="D104" s="345"/>
      <c r="E104" s="345"/>
      <c r="F104" s="345" t="s">
        <v>469</v>
      </c>
      <c r="G104" s="345" t="s">
        <v>609</v>
      </c>
      <c r="H104" s="345" t="s">
        <v>748</v>
      </c>
    </row>
    <row r="105" spans="2:8" x14ac:dyDescent="0.2">
      <c r="B105" s="307"/>
      <c r="C105" s="308"/>
      <c r="D105" s="345"/>
      <c r="E105" s="345"/>
      <c r="F105" s="345" t="s">
        <v>470</v>
      </c>
      <c r="G105" s="345" t="s">
        <v>610</v>
      </c>
      <c r="H105" s="345" t="s">
        <v>749</v>
      </c>
    </row>
    <row r="106" spans="2:8" x14ac:dyDescent="0.2">
      <c r="B106" s="307"/>
      <c r="C106" s="308"/>
      <c r="D106" s="345"/>
      <c r="E106" s="345"/>
      <c r="F106" s="345" t="s">
        <v>471</v>
      </c>
      <c r="G106" s="345" t="s">
        <v>611</v>
      </c>
      <c r="H106" s="345" t="s">
        <v>750</v>
      </c>
    </row>
    <row r="107" spans="2:8" x14ac:dyDescent="0.2">
      <c r="B107" s="307"/>
      <c r="C107" s="308"/>
      <c r="D107" s="345"/>
      <c r="E107" s="345"/>
      <c r="F107" s="345" t="s">
        <v>472</v>
      </c>
      <c r="G107" s="345" t="s">
        <v>612</v>
      </c>
      <c r="H107" s="345" t="s">
        <v>751</v>
      </c>
    </row>
    <row r="108" spans="2:8" x14ac:dyDescent="0.2">
      <c r="B108" s="307"/>
      <c r="C108" s="308"/>
      <c r="D108" s="345"/>
      <c r="E108" s="345"/>
      <c r="F108" s="345" t="s">
        <v>473</v>
      </c>
      <c r="G108" s="345" t="s">
        <v>613</v>
      </c>
      <c r="H108" s="345" t="s">
        <v>752</v>
      </c>
    </row>
    <row r="109" spans="2:8" x14ac:dyDescent="0.2">
      <c r="B109" s="307"/>
      <c r="C109" s="308"/>
      <c r="D109" s="345"/>
      <c r="E109" s="345"/>
      <c r="F109" s="345" t="s">
        <v>474</v>
      </c>
      <c r="G109" s="345" t="s">
        <v>614</v>
      </c>
      <c r="H109" s="345" t="s">
        <v>753</v>
      </c>
    </row>
    <row r="110" spans="2:8" x14ac:dyDescent="0.2">
      <c r="B110" s="307"/>
      <c r="C110" s="308"/>
      <c r="D110" s="345"/>
      <c r="E110" s="345"/>
      <c r="F110" s="345" t="s">
        <v>475</v>
      </c>
      <c r="G110" s="345" t="s">
        <v>615</v>
      </c>
      <c r="H110" s="345" t="s">
        <v>754</v>
      </c>
    </row>
    <row r="111" spans="2:8" x14ac:dyDescent="0.2">
      <c r="B111" s="307"/>
      <c r="C111" s="308"/>
      <c r="D111" s="345"/>
      <c r="E111" s="345"/>
      <c r="F111" s="345" t="s">
        <v>476</v>
      </c>
      <c r="G111" s="345" t="s">
        <v>616</v>
      </c>
      <c r="H111" s="345" t="s">
        <v>755</v>
      </c>
    </row>
    <row r="112" spans="2:8" x14ac:dyDescent="0.2">
      <c r="B112" s="307"/>
      <c r="C112" s="308"/>
      <c r="D112" s="345"/>
      <c r="E112" s="345"/>
      <c r="F112" s="345" t="s">
        <v>477</v>
      </c>
      <c r="G112" s="345" t="s">
        <v>617</v>
      </c>
      <c r="H112" s="345" t="s">
        <v>756</v>
      </c>
    </row>
    <row r="113" spans="2:8" x14ac:dyDescent="0.2">
      <c r="B113" s="307"/>
      <c r="C113" s="308"/>
      <c r="D113" s="345"/>
      <c r="E113" s="345"/>
      <c r="F113" s="345" t="s">
        <v>478</v>
      </c>
      <c r="G113" s="345" t="s">
        <v>618</v>
      </c>
      <c r="H113" s="345" t="s">
        <v>757</v>
      </c>
    </row>
    <row r="114" spans="2:8" x14ac:dyDescent="0.2">
      <c r="B114" s="307"/>
      <c r="C114" s="308"/>
      <c r="D114" s="345"/>
      <c r="E114" s="345"/>
      <c r="F114" s="345" t="s">
        <v>479</v>
      </c>
      <c r="G114" s="345" t="s">
        <v>619</v>
      </c>
      <c r="H114" s="345" t="s">
        <v>758</v>
      </c>
    </row>
    <row r="115" spans="2:8" x14ac:dyDescent="0.2">
      <c r="B115" s="307"/>
      <c r="C115" s="308"/>
      <c r="D115" s="345"/>
      <c r="E115" s="345"/>
      <c r="F115" s="345" t="s">
        <v>480</v>
      </c>
      <c r="G115" s="345" t="s">
        <v>620</v>
      </c>
      <c r="H115" s="345" t="s">
        <v>759</v>
      </c>
    </row>
    <row r="116" spans="2:8" x14ac:dyDescent="0.2">
      <c r="B116" s="307"/>
      <c r="C116" s="308"/>
      <c r="D116" s="345"/>
      <c r="E116" s="345"/>
      <c r="F116" s="345" t="s">
        <v>481</v>
      </c>
      <c r="G116" s="345" t="s">
        <v>621</v>
      </c>
      <c r="H116" s="345" t="s">
        <v>760</v>
      </c>
    </row>
    <row r="117" spans="2:8" x14ac:dyDescent="0.2">
      <c r="B117" s="307"/>
      <c r="C117" s="308"/>
      <c r="D117" s="345"/>
      <c r="E117" s="345"/>
      <c r="F117" s="345" t="s">
        <v>482</v>
      </c>
      <c r="G117" s="345" t="s">
        <v>622</v>
      </c>
      <c r="H117" s="345" t="s">
        <v>761</v>
      </c>
    </row>
    <row r="118" spans="2:8" x14ac:dyDescent="0.2">
      <c r="B118" s="307"/>
      <c r="C118" s="308"/>
      <c r="D118" s="345"/>
      <c r="E118" s="345"/>
      <c r="F118" s="345" t="s">
        <v>483</v>
      </c>
      <c r="G118" s="345" t="s">
        <v>623</v>
      </c>
      <c r="H118" s="345" t="s">
        <v>762</v>
      </c>
    </row>
    <row r="119" spans="2:8" x14ac:dyDescent="0.2">
      <c r="B119" s="307"/>
      <c r="C119" s="308"/>
      <c r="D119" s="345"/>
      <c r="E119" s="345"/>
      <c r="F119" s="345" t="s">
        <v>484</v>
      </c>
      <c r="G119" s="345" t="s">
        <v>624</v>
      </c>
      <c r="H119" s="345" t="s">
        <v>763</v>
      </c>
    </row>
    <row r="120" spans="2:8" x14ac:dyDescent="0.2">
      <c r="B120" s="307"/>
      <c r="C120" s="308"/>
      <c r="D120" s="345"/>
      <c r="E120" s="345"/>
      <c r="F120" s="345" t="s">
        <v>485</v>
      </c>
      <c r="G120" s="345" t="s">
        <v>625</v>
      </c>
      <c r="H120" s="345" t="s">
        <v>764</v>
      </c>
    </row>
    <row r="121" spans="2:8" x14ac:dyDescent="0.2">
      <c r="B121" s="307"/>
      <c r="C121" s="308"/>
      <c r="D121" s="345"/>
      <c r="E121" s="345"/>
      <c r="F121" s="345" t="s">
        <v>486</v>
      </c>
      <c r="G121" s="345" t="s">
        <v>626</v>
      </c>
      <c r="H121" s="345" t="s">
        <v>765</v>
      </c>
    </row>
    <row r="122" spans="2:8" x14ac:dyDescent="0.2">
      <c r="B122" s="307"/>
      <c r="C122" s="308"/>
      <c r="D122" s="345"/>
      <c r="E122" s="345"/>
      <c r="F122" s="345" t="s">
        <v>487</v>
      </c>
      <c r="G122" s="345" t="s">
        <v>627</v>
      </c>
      <c r="H122" s="345" t="s">
        <v>766</v>
      </c>
    </row>
    <row r="123" spans="2:8" x14ac:dyDescent="0.2">
      <c r="B123" s="307"/>
      <c r="C123" s="308"/>
      <c r="D123" s="345"/>
      <c r="E123" s="345"/>
      <c r="F123" s="345" t="s">
        <v>488</v>
      </c>
      <c r="G123" s="345" t="s">
        <v>628</v>
      </c>
      <c r="H123" s="345" t="s">
        <v>767</v>
      </c>
    </row>
    <row r="124" spans="2:8" x14ac:dyDescent="0.2">
      <c r="B124" s="307"/>
      <c r="C124" s="308"/>
      <c r="D124" s="345"/>
      <c r="E124" s="345"/>
      <c r="F124" s="345" t="s">
        <v>489</v>
      </c>
      <c r="G124" s="345" t="s">
        <v>629</v>
      </c>
      <c r="H124" s="345" t="s">
        <v>768</v>
      </c>
    </row>
    <row r="125" spans="2:8" x14ac:dyDescent="0.2">
      <c r="B125" s="307"/>
      <c r="C125" s="308"/>
      <c r="D125" s="345"/>
      <c r="E125" s="345"/>
      <c r="F125" s="345" t="s">
        <v>490</v>
      </c>
      <c r="G125" s="345" t="s">
        <v>630</v>
      </c>
      <c r="H125" s="345" t="s">
        <v>769</v>
      </c>
    </row>
    <row r="126" spans="2:8" x14ac:dyDescent="0.2">
      <c r="B126" s="307"/>
      <c r="C126" s="308"/>
      <c r="D126" s="345"/>
      <c r="E126" s="345"/>
      <c r="F126" s="345" t="s">
        <v>491</v>
      </c>
      <c r="G126" s="345" t="s">
        <v>631</v>
      </c>
      <c r="H126" s="345" t="s">
        <v>770</v>
      </c>
    </row>
    <row r="127" spans="2:8" x14ac:dyDescent="0.2">
      <c r="B127" s="307"/>
      <c r="C127" s="308"/>
      <c r="D127" s="345"/>
      <c r="E127" s="345"/>
      <c r="F127" s="345" t="s">
        <v>492</v>
      </c>
      <c r="G127" s="345" t="s">
        <v>632</v>
      </c>
      <c r="H127" s="345" t="s">
        <v>771</v>
      </c>
    </row>
    <row r="128" spans="2:8" x14ac:dyDescent="0.2">
      <c r="B128" s="307"/>
      <c r="C128" s="308"/>
      <c r="D128" s="345"/>
      <c r="E128" s="345"/>
      <c r="F128" s="345" t="s">
        <v>493</v>
      </c>
      <c r="G128" s="345" t="s">
        <v>633</v>
      </c>
      <c r="H128" s="345" t="s">
        <v>772</v>
      </c>
    </row>
    <row r="129" spans="2:8" x14ac:dyDescent="0.2">
      <c r="B129" s="307"/>
      <c r="C129" s="308"/>
      <c r="D129" s="345"/>
      <c r="E129" s="345"/>
      <c r="F129" s="345" t="s">
        <v>494</v>
      </c>
      <c r="G129" s="345" t="s">
        <v>634</v>
      </c>
      <c r="H129" s="345" t="s">
        <v>773</v>
      </c>
    </row>
    <row r="130" spans="2:8" x14ac:dyDescent="0.2">
      <c r="B130" s="307"/>
      <c r="C130" s="308"/>
      <c r="D130" s="345"/>
      <c r="E130" s="345"/>
      <c r="F130" s="345" t="s">
        <v>495</v>
      </c>
      <c r="G130" s="345" t="s">
        <v>635</v>
      </c>
      <c r="H130" s="345" t="s">
        <v>774</v>
      </c>
    </row>
    <row r="131" spans="2:8" x14ac:dyDescent="0.2">
      <c r="B131" s="307"/>
      <c r="C131" s="308"/>
      <c r="D131" s="345"/>
      <c r="E131" s="345"/>
      <c r="F131" s="345" t="s">
        <v>496</v>
      </c>
      <c r="G131" s="345" t="s">
        <v>636</v>
      </c>
      <c r="H131" s="345" t="s">
        <v>775</v>
      </c>
    </row>
    <row r="132" spans="2:8" x14ac:dyDescent="0.2">
      <c r="B132" s="307"/>
      <c r="C132" s="308"/>
      <c r="D132" s="345"/>
      <c r="E132" s="345"/>
      <c r="F132" s="345" t="s">
        <v>497</v>
      </c>
      <c r="G132" s="345" t="s">
        <v>637</v>
      </c>
      <c r="H132" s="345" t="s">
        <v>776</v>
      </c>
    </row>
    <row r="133" spans="2:8" x14ac:dyDescent="0.2">
      <c r="B133" s="307"/>
      <c r="C133" s="308"/>
      <c r="D133" s="345"/>
      <c r="E133" s="345"/>
      <c r="F133" s="345" t="s">
        <v>498</v>
      </c>
      <c r="G133" s="345" t="s">
        <v>638</v>
      </c>
      <c r="H133" s="345" t="s">
        <v>777</v>
      </c>
    </row>
    <row r="134" spans="2:8" x14ac:dyDescent="0.2">
      <c r="B134" s="307"/>
      <c r="C134" s="308"/>
      <c r="D134" s="345"/>
      <c r="E134" s="345"/>
      <c r="F134" s="345" t="s">
        <v>499</v>
      </c>
      <c r="G134" s="345" t="s">
        <v>639</v>
      </c>
      <c r="H134" s="345" t="s">
        <v>778</v>
      </c>
    </row>
    <row r="135" spans="2:8" x14ac:dyDescent="0.2">
      <c r="B135" s="307"/>
      <c r="C135" s="308"/>
      <c r="D135" s="345"/>
      <c r="E135" s="345"/>
      <c r="F135" s="345" t="s">
        <v>500</v>
      </c>
      <c r="G135" s="345" t="s">
        <v>640</v>
      </c>
      <c r="H135" s="345" t="s">
        <v>779</v>
      </c>
    </row>
    <row r="136" spans="2:8" x14ac:dyDescent="0.2">
      <c r="B136" s="307"/>
      <c r="C136" s="308"/>
      <c r="D136" s="345"/>
      <c r="E136" s="345"/>
      <c r="F136" s="345" t="s">
        <v>501</v>
      </c>
      <c r="G136" s="345" t="s">
        <v>641</v>
      </c>
      <c r="H136" s="345" t="s">
        <v>780</v>
      </c>
    </row>
    <row r="137" spans="2:8" x14ac:dyDescent="0.2">
      <c r="B137" s="307"/>
      <c r="C137" s="308"/>
      <c r="D137" s="345"/>
      <c r="E137" s="345"/>
      <c r="F137" s="345" t="s">
        <v>502</v>
      </c>
      <c r="G137" s="345" t="s">
        <v>642</v>
      </c>
      <c r="H137" s="345" t="s">
        <v>781</v>
      </c>
    </row>
    <row r="138" spans="2:8" x14ac:dyDescent="0.2">
      <c r="B138" s="307"/>
      <c r="C138" s="308"/>
      <c r="D138" s="345"/>
      <c r="E138" s="345"/>
      <c r="F138" s="345" t="s">
        <v>503</v>
      </c>
      <c r="G138" s="345" t="s">
        <v>643</v>
      </c>
      <c r="H138" s="345" t="s">
        <v>782</v>
      </c>
    </row>
    <row r="139" spans="2:8" x14ac:dyDescent="0.2">
      <c r="B139" s="307"/>
      <c r="C139" s="308"/>
      <c r="D139" s="345"/>
      <c r="E139" s="345"/>
      <c r="F139" s="345" t="s">
        <v>504</v>
      </c>
      <c r="G139" s="345" t="s">
        <v>644</v>
      </c>
      <c r="H139" s="345" t="s">
        <v>783</v>
      </c>
    </row>
    <row r="140" spans="2:8" x14ac:dyDescent="0.2">
      <c r="B140" s="307"/>
      <c r="C140" s="308"/>
      <c r="D140" s="345"/>
      <c r="E140" s="345"/>
      <c r="F140" s="345" t="s">
        <v>505</v>
      </c>
      <c r="G140" s="345" t="s">
        <v>645</v>
      </c>
      <c r="H140" s="345" t="s">
        <v>784</v>
      </c>
    </row>
    <row r="141" spans="2:8" x14ac:dyDescent="0.2">
      <c r="B141" s="307"/>
      <c r="C141" s="308"/>
      <c r="D141" s="345"/>
      <c r="E141" s="345"/>
      <c r="F141" s="345" t="s">
        <v>506</v>
      </c>
      <c r="G141" s="345" t="s">
        <v>646</v>
      </c>
      <c r="H141" s="345" t="s">
        <v>785</v>
      </c>
    </row>
    <row r="142" spans="2:8" x14ac:dyDescent="0.2">
      <c r="B142" s="307"/>
      <c r="C142" s="308"/>
      <c r="D142" s="345"/>
      <c r="E142" s="345"/>
      <c r="F142" s="345" t="s">
        <v>507</v>
      </c>
      <c r="G142" s="345" t="s">
        <v>647</v>
      </c>
      <c r="H142" s="345" t="s">
        <v>786</v>
      </c>
    </row>
    <row r="143" spans="2:8" x14ac:dyDescent="0.2">
      <c r="B143" s="307"/>
      <c r="C143" s="308"/>
      <c r="D143" s="345"/>
      <c r="E143" s="345"/>
      <c r="F143" s="345" t="s">
        <v>508</v>
      </c>
      <c r="G143" s="345" t="s">
        <v>648</v>
      </c>
      <c r="H143" s="345" t="s">
        <v>787</v>
      </c>
    </row>
    <row r="144" spans="2:8" x14ac:dyDescent="0.2">
      <c r="B144" s="307"/>
      <c r="C144" s="308"/>
      <c r="D144" s="345"/>
      <c r="E144" s="345"/>
      <c r="F144" s="345" t="s">
        <v>509</v>
      </c>
      <c r="G144" s="345" t="s">
        <v>649</v>
      </c>
      <c r="H144" s="345" t="s">
        <v>788</v>
      </c>
    </row>
    <row r="145" spans="2:8" x14ac:dyDescent="0.2">
      <c r="B145" s="307"/>
      <c r="C145" s="308"/>
      <c r="D145" s="345"/>
      <c r="E145" s="345"/>
      <c r="F145" s="345" t="s">
        <v>510</v>
      </c>
      <c r="G145" s="345" t="s">
        <v>650</v>
      </c>
      <c r="H145" s="345" t="s">
        <v>789</v>
      </c>
    </row>
    <row r="146" spans="2:8" x14ac:dyDescent="0.2">
      <c r="B146" s="307"/>
      <c r="C146" s="308"/>
      <c r="D146" s="345"/>
      <c r="E146" s="345"/>
      <c r="F146" s="345" t="s">
        <v>511</v>
      </c>
      <c r="G146" s="345" t="s">
        <v>651</v>
      </c>
      <c r="H146" s="345" t="s">
        <v>790</v>
      </c>
    </row>
    <row r="147" spans="2:8" x14ac:dyDescent="0.2">
      <c r="B147" s="307"/>
      <c r="C147" s="308"/>
      <c r="D147" s="345"/>
      <c r="E147" s="345"/>
      <c r="F147" s="345" t="s">
        <v>512</v>
      </c>
      <c r="G147" s="345" t="s">
        <v>652</v>
      </c>
      <c r="H147" s="345" t="s">
        <v>791</v>
      </c>
    </row>
    <row r="148" spans="2:8" x14ac:dyDescent="0.2">
      <c r="B148" s="307"/>
      <c r="C148" s="308"/>
      <c r="D148" s="345"/>
      <c r="E148" s="345"/>
      <c r="F148" s="345" t="s">
        <v>513</v>
      </c>
      <c r="G148" s="345" t="s">
        <v>653</v>
      </c>
      <c r="H148" s="345" t="s">
        <v>792</v>
      </c>
    </row>
    <row r="149" spans="2:8" x14ac:dyDescent="0.2">
      <c r="B149" s="307"/>
      <c r="C149" s="308"/>
      <c r="D149" s="345"/>
      <c r="E149" s="345"/>
      <c r="F149" s="345" t="s">
        <v>514</v>
      </c>
      <c r="G149" s="345" t="s">
        <v>654</v>
      </c>
      <c r="H149" s="345" t="s">
        <v>793</v>
      </c>
    </row>
    <row r="150" spans="2:8" x14ac:dyDescent="0.2">
      <c r="B150" s="307"/>
      <c r="C150" s="308"/>
      <c r="D150" s="345"/>
      <c r="E150" s="345"/>
      <c r="F150" s="345" t="s">
        <v>515</v>
      </c>
      <c r="G150" s="345" t="s">
        <v>655</v>
      </c>
      <c r="H150" s="345" t="s">
        <v>794</v>
      </c>
    </row>
    <row r="151" spans="2:8" x14ac:dyDescent="0.2">
      <c r="B151" s="307"/>
      <c r="C151" s="308"/>
      <c r="D151" s="345"/>
      <c r="E151" s="345"/>
      <c r="F151" s="345" t="s">
        <v>516</v>
      </c>
      <c r="G151" s="345" t="s">
        <v>656</v>
      </c>
      <c r="H151" s="345"/>
    </row>
    <row r="152" spans="2:8" x14ac:dyDescent="0.2">
      <c r="B152" s="307"/>
      <c r="C152" s="308"/>
      <c r="D152" s="345"/>
      <c r="E152" s="345"/>
      <c r="F152" s="345" t="s">
        <v>517</v>
      </c>
      <c r="G152" s="345" t="s">
        <v>657</v>
      </c>
      <c r="H152" s="345"/>
    </row>
    <row r="153" spans="2:8" ht="13.5" thickBot="1" x14ac:dyDescent="0.25">
      <c r="B153" s="309"/>
      <c r="C153" s="310"/>
      <c r="D153" s="346"/>
      <c r="E153" s="346"/>
      <c r="F153" s="346"/>
      <c r="G153" s="346"/>
      <c r="H153" s="346"/>
    </row>
    <row r="154" spans="2:8" ht="13.5" thickTop="1" x14ac:dyDescent="0.2">
      <c r="B154" s="311"/>
      <c r="C154" s="308"/>
      <c r="D154" s="306"/>
      <c r="E154" s="306"/>
      <c r="F154" s="306"/>
    </row>
    <row r="155" spans="2:8" x14ac:dyDescent="0.2">
      <c r="B155" s="398" t="s">
        <v>181</v>
      </c>
      <c r="C155" s="398"/>
      <c r="D155" s="398"/>
      <c r="E155" s="398"/>
      <c r="F155" s="398"/>
    </row>
    <row r="156" spans="2:8" ht="13.5" thickBot="1" x14ac:dyDescent="0.25">
      <c r="B156" s="312"/>
      <c r="C156" s="313"/>
      <c r="D156" s="313"/>
      <c r="E156" s="313"/>
      <c r="F156" s="313"/>
    </row>
    <row r="157" spans="2:8" x14ac:dyDescent="0.2">
      <c r="B157" s="302" t="s">
        <v>71</v>
      </c>
      <c r="C157" s="305" t="s">
        <v>7</v>
      </c>
      <c r="D157" s="305" t="s">
        <v>73</v>
      </c>
      <c r="E157" s="305" t="s">
        <v>82</v>
      </c>
      <c r="F157" s="314"/>
    </row>
    <row r="158" spans="2:8" x14ac:dyDescent="0.2">
      <c r="B158" s="347" t="s">
        <v>795</v>
      </c>
      <c r="C158" s="349" t="s">
        <v>834</v>
      </c>
      <c r="D158" s="349" t="s">
        <v>288</v>
      </c>
      <c r="E158" s="349" t="s">
        <v>1085</v>
      </c>
      <c r="F158" s="315"/>
    </row>
    <row r="159" spans="2:8" x14ac:dyDescent="0.2">
      <c r="B159" s="347" t="s">
        <v>796</v>
      </c>
      <c r="C159" s="349" t="s">
        <v>835</v>
      </c>
      <c r="D159" s="349" t="s">
        <v>964</v>
      </c>
      <c r="E159" s="349" t="s">
        <v>1086</v>
      </c>
      <c r="F159" s="315"/>
    </row>
    <row r="160" spans="2:8" x14ac:dyDescent="0.2">
      <c r="B160" s="347" t="s">
        <v>797</v>
      </c>
      <c r="C160" s="349" t="s">
        <v>836</v>
      </c>
      <c r="D160" s="349" t="s">
        <v>965</v>
      </c>
      <c r="E160" s="349" t="s">
        <v>1087</v>
      </c>
      <c r="F160" s="315"/>
    </row>
    <row r="161" spans="2:6" x14ac:dyDescent="0.2">
      <c r="B161" s="347" t="s">
        <v>798</v>
      </c>
      <c r="C161" s="349" t="s">
        <v>837</v>
      </c>
      <c r="D161" s="349" t="s">
        <v>966</v>
      </c>
      <c r="E161" s="349" t="s">
        <v>1088</v>
      </c>
      <c r="F161" s="315"/>
    </row>
    <row r="162" spans="2:6" x14ac:dyDescent="0.2">
      <c r="B162" s="347" t="s">
        <v>799</v>
      </c>
      <c r="C162" s="349" t="s">
        <v>838</v>
      </c>
      <c r="D162" s="349" t="s">
        <v>967</v>
      </c>
      <c r="E162" s="349" t="s">
        <v>1089</v>
      </c>
      <c r="F162" s="315"/>
    </row>
    <row r="163" spans="2:6" x14ac:dyDescent="0.2">
      <c r="B163" s="347" t="s">
        <v>800</v>
      </c>
      <c r="C163" s="349" t="s">
        <v>839</v>
      </c>
      <c r="D163" s="349" t="s">
        <v>968</v>
      </c>
      <c r="E163" s="349" t="s">
        <v>1090</v>
      </c>
      <c r="F163" s="315"/>
    </row>
    <row r="164" spans="2:6" x14ac:dyDescent="0.2">
      <c r="B164" s="347" t="s">
        <v>801</v>
      </c>
      <c r="C164" s="349" t="s">
        <v>840</v>
      </c>
      <c r="D164" s="349" t="s">
        <v>969</v>
      </c>
      <c r="E164" s="349" t="s">
        <v>1091</v>
      </c>
      <c r="F164" s="315"/>
    </row>
    <row r="165" spans="2:6" x14ac:dyDescent="0.2">
      <c r="B165" s="347" t="s">
        <v>802</v>
      </c>
      <c r="C165" s="349" t="s">
        <v>841</v>
      </c>
      <c r="D165" s="349" t="s">
        <v>970</v>
      </c>
      <c r="E165" s="349" t="s">
        <v>1092</v>
      </c>
      <c r="F165" s="315"/>
    </row>
    <row r="166" spans="2:6" x14ac:dyDescent="0.2">
      <c r="B166" s="347" t="s">
        <v>803</v>
      </c>
      <c r="C166" s="349" t="s">
        <v>842</v>
      </c>
      <c r="D166" s="349" t="s">
        <v>971</v>
      </c>
      <c r="E166" s="349" t="s">
        <v>1093</v>
      </c>
      <c r="F166" s="315"/>
    </row>
    <row r="167" spans="2:6" x14ac:dyDescent="0.2">
      <c r="B167" s="347" t="s">
        <v>804</v>
      </c>
      <c r="C167" s="349" t="s">
        <v>843</v>
      </c>
      <c r="D167" s="349" t="s">
        <v>972</v>
      </c>
      <c r="E167" s="349" t="s">
        <v>1094</v>
      </c>
      <c r="F167" s="315"/>
    </row>
    <row r="168" spans="2:6" x14ac:dyDescent="0.2">
      <c r="B168" s="347" t="s">
        <v>805</v>
      </c>
      <c r="C168" s="349" t="s">
        <v>844</v>
      </c>
      <c r="D168" s="349" t="s">
        <v>973</v>
      </c>
      <c r="E168" s="349" t="s">
        <v>1095</v>
      </c>
      <c r="F168" s="315"/>
    </row>
    <row r="169" spans="2:6" x14ac:dyDescent="0.2">
      <c r="B169" s="347" t="s">
        <v>245</v>
      </c>
      <c r="C169" s="349" t="s">
        <v>845</v>
      </c>
      <c r="D169" s="349" t="s">
        <v>974</v>
      </c>
      <c r="E169" s="349" t="s">
        <v>1096</v>
      </c>
      <c r="F169" s="315"/>
    </row>
    <row r="170" spans="2:6" x14ac:dyDescent="0.2">
      <c r="B170" s="347" t="s">
        <v>806</v>
      </c>
      <c r="C170" s="349" t="s">
        <v>846</v>
      </c>
      <c r="D170" s="349" t="s">
        <v>975</v>
      </c>
      <c r="E170" s="349" t="s">
        <v>1097</v>
      </c>
      <c r="F170" s="315"/>
    </row>
    <row r="171" spans="2:6" x14ac:dyDescent="0.2">
      <c r="B171" s="347" t="s">
        <v>807</v>
      </c>
      <c r="C171" s="349" t="s">
        <v>847</v>
      </c>
      <c r="D171" s="349" t="s">
        <v>976</v>
      </c>
      <c r="E171" s="349" t="s">
        <v>1098</v>
      </c>
      <c r="F171" s="315"/>
    </row>
    <row r="172" spans="2:6" x14ac:dyDescent="0.2">
      <c r="B172" s="347" t="s">
        <v>808</v>
      </c>
      <c r="C172" s="349" t="s">
        <v>848</v>
      </c>
      <c r="D172" s="349" t="s">
        <v>977</v>
      </c>
      <c r="E172" s="349" t="s">
        <v>1099</v>
      </c>
      <c r="F172" s="315"/>
    </row>
    <row r="173" spans="2:6" x14ac:dyDescent="0.2">
      <c r="B173" s="347" t="s">
        <v>809</v>
      </c>
      <c r="C173" s="349" t="s">
        <v>849</v>
      </c>
      <c r="D173" s="349" t="s">
        <v>978</v>
      </c>
      <c r="E173" s="349" t="s">
        <v>1100</v>
      </c>
      <c r="F173" s="315"/>
    </row>
    <row r="174" spans="2:6" x14ac:dyDescent="0.2">
      <c r="B174" s="347" t="s">
        <v>810</v>
      </c>
      <c r="C174" s="349" t="s">
        <v>850</v>
      </c>
      <c r="D174" s="349" t="s">
        <v>979</v>
      </c>
      <c r="E174" s="349" t="s">
        <v>1101</v>
      </c>
      <c r="F174" s="315"/>
    </row>
    <row r="175" spans="2:6" x14ac:dyDescent="0.2">
      <c r="B175" s="347" t="s">
        <v>811</v>
      </c>
      <c r="C175" s="349" t="s">
        <v>851</v>
      </c>
      <c r="D175" s="349" t="s">
        <v>980</v>
      </c>
      <c r="E175" s="349" t="s">
        <v>1102</v>
      </c>
      <c r="F175" s="315"/>
    </row>
    <row r="176" spans="2:6" x14ac:dyDescent="0.2">
      <c r="B176" s="347" t="s">
        <v>254</v>
      </c>
      <c r="C176" s="349" t="s">
        <v>852</v>
      </c>
      <c r="D176" s="349" t="s">
        <v>981</v>
      </c>
      <c r="E176" s="349" t="s">
        <v>1103</v>
      </c>
      <c r="F176" s="315"/>
    </row>
    <row r="177" spans="2:6" x14ac:dyDescent="0.2">
      <c r="B177" s="347" t="s">
        <v>812</v>
      </c>
      <c r="C177" s="349" t="s">
        <v>853</v>
      </c>
      <c r="D177" s="349" t="s">
        <v>982</v>
      </c>
      <c r="E177" s="349" t="s">
        <v>1104</v>
      </c>
      <c r="F177" s="315"/>
    </row>
    <row r="178" spans="2:6" x14ac:dyDescent="0.2">
      <c r="B178" s="347" t="s">
        <v>813</v>
      </c>
      <c r="C178" s="349" t="s">
        <v>854</v>
      </c>
      <c r="D178" s="349" t="s">
        <v>983</v>
      </c>
      <c r="E178" s="349" t="s">
        <v>1105</v>
      </c>
      <c r="F178" s="315"/>
    </row>
    <row r="179" spans="2:6" x14ac:dyDescent="0.2">
      <c r="B179" s="347" t="s">
        <v>814</v>
      </c>
      <c r="C179" s="349" t="s">
        <v>855</v>
      </c>
      <c r="D179" s="349" t="s">
        <v>984</v>
      </c>
      <c r="E179" s="349" t="s">
        <v>1106</v>
      </c>
      <c r="F179" s="315"/>
    </row>
    <row r="180" spans="2:6" x14ac:dyDescent="0.2">
      <c r="B180" s="347" t="s">
        <v>815</v>
      </c>
      <c r="C180" s="349" t="s">
        <v>856</v>
      </c>
      <c r="D180" s="349" t="s">
        <v>985</v>
      </c>
      <c r="E180" s="349" t="s">
        <v>1107</v>
      </c>
      <c r="F180" s="315"/>
    </row>
    <row r="181" spans="2:6" x14ac:dyDescent="0.2">
      <c r="B181" s="347" t="s">
        <v>816</v>
      </c>
      <c r="C181" s="349" t="s">
        <v>857</v>
      </c>
      <c r="D181" s="349" t="s">
        <v>986</v>
      </c>
      <c r="E181" s="349" t="s">
        <v>1108</v>
      </c>
      <c r="F181" s="315"/>
    </row>
    <row r="182" spans="2:6" x14ac:dyDescent="0.2">
      <c r="B182" s="347" t="s">
        <v>267</v>
      </c>
      <c r="C182" s="349" t="s">
        <v>858</v>
      </c>
      <c r="D182" s="349" t="s">
        <v>987</v>
      </c>
      <c r="E182" s="349" t="s">
        <v>1109</v>
      </c>
      <c r="F182" s="315"/>
    </row>
    <row r="183" spans="2:6" x14ac:dyDescent="0.2">
      <c r="B183" s="347" t="s">
        <v>817</v>
      </c>
      <c r="C183" s="349" t="s">
        <v>859</v>
      </c>
      <c r="D183" s="349" t="s">
        <v>988</v>
      </c>
      <c r="E183" s="349" t="s">
        <v>1110</v>
      </c>
      <c r="F183" s="315"/>
    </row>
    <row r="184" spans="2:6" x14ac:dyDescent="0.2">
      <c r="B184" s="347" t="s">
        <v>818</v>
      </c>
      <c r="C184" s="349" t="s">
        <v>860</v>
      </c>
      <c r="D184" s="349" t="s">
        <v>989</v>
      </c>
      <c r="E184" s="349" t="s">
        <v>1111</v>
      </c>
      <c r="F184" s="315"/>
    </row>
    <row r="185" spans="2:6" x14ac:dyDescent="0.2">
      <c r="B185" s="347" t="s">
        <v>819</v>
      </c>
      <c r="C185" s="349" t="s">
        <v>861</v>
      </c>
      <c r="D185" s="349" t="s">
        <v>990</v>
      </c>
      <c r="E185" s="349" t="s">
        <v>1112</v>
      </c>
      <c r="F185" s="315"/>
    </row>
    <row r="186" spans="2:6" x14ac:dyDescent="0.2">
      <c r="B186" s="347" t="s">
        <v>820</v>
      </c>
      <c r="C186" s="349" t="s">
        <v>862</v>
      </c>
      <c r="D186" s="349" t="s">
        <v>991</v>
      </c>
      <c r="E186" s="349" t="s">
        <v>1113</v>
      </c>
      <c r="F186" s="315"/>
    </row>
    <row r="187" spans="2:6" x14ac:dyDescent="0.2">
      <c r="B187" s="347" t="s">
        <v>821</v>
      </c>
      <c r="C187" s="349" t="s">
        <v>863</v>
      </c>
      <c r="D187" s="349" t="s">
        <v>992</v>
      </c>
      <c r="E187" s="349" t="s">
        <v>1114</v>
      </c>
      <c r="F187" s="315"/>
    </row>
    <row r="188" spans="2:6" x14ac:dyDescent="0.2">
      <c r="B188" s="347" t="s">
        <v>822</v>
      </c>
      <c r="C188" s="349" t="s">
        <v>864</v>
      </c>
      <c r="D188" s="349" t="s">
        <v>993</v>
      </c>
      <c r="E188" s="349" t="s">
        <v>1115</v>
      </c>
      <c r="F188" s="315"/>
    </row>
    <row r="189" spans="2:6" x14ac:dyDescent="0.2">
      <c r="B189" s="347" t="s">
        <v>823</v>
      </c>
      <c r="C189" s="349" t="s">
        <v>865</v>
      </c>
      <c r="D189" s="349" t="s">
        <v>994</v>
      </c>
      <c r="E189" s="349" t="s">
        <v>1116</v>
      </c>
      <c r="F189" s="315"/>
    </row>
    <row r="190" spans="2:6" x14ac:dyDescent="0.2">
      <c r="B190" s="347" t="s">
        <v>824</v>
      </c>
      <c r="C190" s="349" t="s">
        <v>866</v>
      </c>
      <c r="D190" s="349" t="s">
        <v>995</v>
      </c>
      <c r="E190" s="349" t="s">
        <v>1117</v>
      </c>
      <c r="F190" s="315"/>
    </row>
    <row r="191" spans="2:6" x14ac:dyDescent="0.2">
      <c r="B191" s="347" t="s">
        <v>825</v>
      </c>
      <c r="C191" s="349" t="s">
        <v>867</v>
      </c>
      <c r="D191" s="349" t="s">
        <v>996</v>
      </c>
      <c r="E191" s="349" t="s">
        <v>1118</v>
      </c>
      <c r="F191" s="315"/>
    </row>
    <row r="192" spans="2:6" x14ac:dyDescent="0.2">
      <c r="B192" s="347" t="s">
        <v>826</v>
      </c>
      <c r="C192" s="349" t="s">
        <v>868</v>
      </c>
      <c r="D192" s="349" t="s">
        <v>997</v>
      </c>
      <c r="E192" s="349" t="s">
        <v>1119</v>
      </c>
      <c r="F192" s="315"/>
    </row>
    <row r="193" spans="2:6" x14ac:dyDescent="0.2">
      <c r="B193" s="347" t="s">
        <v>827</v>
      </c>
      <c r="C193" s="349" t="s">
        <v>869</v>
      </c>
      <c r="D193" s="349" t="s">
        <v>291</v>
      </c>
      <c r="E193" s="349" t="s">
        <v>1120</v>
      </c>
      <c r="F193" s="315"/>
    </row>
    <row r="194" spans="2:6" x14ac:dyDescent="0.2">
      <c r="B194" s="347" t="s">
        <v>828</v>
      </c>
      <c r="C194" s="349" t="s">
        <v>870</v>
      </c>
      <c r="D194" s="349" t="s">
        <v>998</v>
      </c>
      <c r="E194" s="349" t="s">
        <v>1121</v>
      </c>
      <c r="F194" s="315"/>
    </row>
    <row r="195" spans="2:6" x14ac:dyDescent="0.2">
      <c r="B195" s="347" t="s">
        <v>829</v>
      </c>
      <c r="C195" s="349" t="s">
        <v>871</v>
      </c>
      <c r="D195" s="349" t="s">
        <v>999</v>
      </c>
      <c r="E195" s="349" t="s">
        <v>1122</v>
      </c>
      <c r="F195" s="315"/>
    </row>
    <row r="196" spans="2:6" x14ac:dyDescent="0.2">
      <c r="B196" s="347" t="s">
        <v>830</v>
      </c>
      <c r="C196" s="349" t="s">
        <v>872</v>
      </c>
      <c r="D196" s="349" t="s">
        <v>1000</v>
      </c>
      <c r="E196" s="349" t="s">
        <v>1123</v>
      </c>
      <c r="F196" s="315"/>
    </row>
    <row r="197" spans="2:6" x14ac:dyDescent="0.2">
      <c r="B197" s="347" t="s">
        <v>831</v>
      </c>
      <c r="C197" s="349" t="s">
        <v>873</v>
      </c>
      <c r="D197" s="349" t="s">
        <v>1001</v>
      </c>
      <c r="E197" s="349" t="s">
        <v>1124</v>
      </c>
      <c r="F197" s="315"/>
    </row>
    <row r="198" spans="2:6" x14ac:dyDescent="0.2">
      <c r="B198" s="347" t="s">
        <v>832</v>
      </c>
      <c r="C198" s="349" t="s">
        <v>874</v>
      </c>
      <c r="D198" s="349" t="s">
        <v>1002</v>
      </c>
      <c r="E198" s="349" t="s">
        <v>1125</v>
      </c>
      <c r="F198" s="315"/>
    </row>
    <row r="199" spans="2:6" x14ac:dyDescent="0.2">
      <c r="B199" s="347" t="s">
        <v>833</v>
      </c>
      <c r="C199" s="349" t="s">
        <v>875</v>
      </c>
      <c r="D199" s="349" t="s">
        <v>1003</v>
      </c>
      <c r="E199" s="349" t="s">
        <v>1126</v>
      </c>
      <c r="F199" s="315"/>
    </row>
    <row r="200" spans="2:6" x14ac:dyDescent="0.2">
      <c r="B200" s="347"/>
      <c r="C200" s="349" t="s">
        <v>876</v>
      </c>
      <c r="D200" s="349" t="s">
        <v>1004</v>
      </c>
      <c r="E200" s="349" t="s">
        <v>1127</v>
      </c>
      <c r="F200" s="315"/>
    </row>
    <row r="201" spans="2:6" x14ac:dyDescent="0.2">
      <c r="B201" s="347"/>
      <c r="C201" s="349" t="s">
        <v>877</v>
      </c>
      <c r="D201" s="349" t="s">
        <v>1005</v>
      </c>
      <c r="E201" s="349" t="s">
        <v>1128</v>
      </c>
      <c r="F201" s="315"/>
    </row>
    <row r="202" spans="2:6" x14ac:dyDescent="0.2">
      <c r="B202" s="347"/>
      <c r="C202" s="349" t="s">
        <v>878</v>
      </c>
      <c r="D202" s="349" t="s">
        <v>1006</v>
      </c>
      <c r="E202" s="349" t="s">
        <v>1129</v>
      </c>
      <c r="F202" s="315"/>
    </row>
    <row r="203" spans="2:6" x14ac:dyDescent="0.2">
      <c r="B203" s="347"/>
      <c r="C203" s="349" t="s">
        <v>879</v>
      </c>
      <c r="D203" s="349" t="s">
        <v>1007</v>
      </c>
      <c r="E203" s="349" t="s">
        <v>1130</v>
      </c>
      <c r="F203" s="315"/>
    </row>
    <row r="204" spans="2:6" x14ac:dyDescent="0.2">
      <c r="B204" s="347"/>
      <c r="C204" s="349" t="s">
        <v>880</v>
      </c>
      <c r="D204" s="349" t="s">
        <v>1008</v>
      </c>
      <c r="E204" s="349" t="s">
        <v>1131</v>
      </c>
      <c r="F204" s="315"/>
    </row>
    <row r="205" spans="2:6" x14ac:dyDescent="0.2">
      <c r="B205" s="347"/>
      <c r="C205" s="349" t="s">
        <v>881</v>
      </c>
      <c r="D205" s="349" t="s">
        <v>1009</v>
      </c>
      <c r="E205" s="349" t="s">
        <v>1132</v>
      </c>
      <c r="F205" s="315"/>
    </row>
    <row r="206" spans="2:6" x14ac:dyDescent="0.2">
      <c r="B206" s="347"/>
      <c r="C206" s="349" t="s">
        <v>882</v>
      </c>
      <c r="D206" s="349" t="s">
        <v>1010</v>
      </c>
      <c r="E206" s="349" t="s">
        <v>1133</v>
      </c>
      <c r="F206" s="315"/>
    </row>
    <row r="207" spans="2:6" x14ac:dyDescent="0.2">
      <c r="B207" s="347"/>
      <c r="C207" s="349" t="s">
        <v>883</v>
      </c>
      <c r="D207" s="349" t="s">
        <v>1011</v>
      </c>
      <c r="E207" s="349" t="s">
        <v>1134</v>
      </c>
      <c r="F207" s="315"/>
    </row>
    <row r="208" spans="2:6" x14ac:dyDescent="0.2">
      <c r="B208" s="347"/>
      <c r="C208" s="349" t="s">
        <v>884</v>
      </c>
      <c r="D208" s="349" t="s">
        <v>1012</v>
      </c>
      <c r="E208" s="349" t="s">
        <v>1135</v>
      </c>
      <c r="F208" s="315"/>
    </row>
    <row r="209" spans="2:6" x14ac:dyDescent="0.2">
      <c r="B209" s="347"/>
      <c r="C209" s="349" t="s">
        <v>885</v>
      </c>
      <c r="D209" s="349" t="s">
        <v>1013</v>
      </c>
      <c r="E209" s="349" t="s">
        <v>1136</v>
      </c>
      <c r="F209" s="315"/>
    </row>
    <row r="210" spans="2:6" x14ac:dyDescent="0.2">
      <c r="B210" s="347"/>
      <c r="C210" s="349" t="s">
        <v>886</v>
      </c>
      <c r="D210" s="349" t="s">
        <v>1014</v>
      </c>
      <c r="E210" s="349" t="s">
        <v>1137</v>
      </c>
      <c r="F210" s="315"/>
    </row>
    <row r="211" spans="2:6" x14ac:dyDescent="0.2">
      <c r="B211" s="347"/>
      <c r="C211" s="349" t="s">
        <v>887</v>
      </c>
      <c r="D211" s="349" t="s">
        <v>1015</v>
      </c>
      <c r="E211" s="349" t="s">
        <v>1138</v>
      </c>
      <c r="F211" s="315"/>
    </row>
    <row r="212" spans="2:6" x14ac:dyDescent="0.2">
      <c r="B212" s="347"/>
      <c r="C212" s="349" t="s">
        <v>888</v>
      </c>
      <c r="D212" s="349" t="s">
        <v>1016</v>
      </c>
      <c r="E212" s="349" t="s">
        <v>1139</v>
      </c>
      <c r="F212" s="315"/>
    </row>
    <row r="213" spans="2:6" x14ac:dyDescent="0.2">
      <c r="B213" s="347"/>
      <c r="C213" s="349" t="s">
        <v>889</v>
      </c>
      <c r="D213" s="349" t="s">
        <v>1017</v>
      </c>
      <c r="E213" s="349" t="s">
        <v>1140</v>
      </c>
      <c r="F213" s="315"/>
    </row>
    <row r="214" spans="2:6" x14ac:dyDescent="0.2">
      <c r="B214" s="347"/>
      <c r="C214" s="349" t="s">
        <v>890</v>
      </c>
      <c r="D214" s="349" t="s">
        <v>1018</v>
      </c>
      <c r="E214" s="349" t="s">
        <v>1141</v>
      </c>
      <c r="F214" s="315"/>
    </row>
    <row r="215" spans="2:6" x14ac:dyDescent="0.2">
      <c r="B215" s="347"/>
      <c r="C215" s="349" t="s">
        <v>891</v>
      </c>
      <c r="D215" s="349" t="s">
        <v>1019</v>
      </c>
      <c r="E215" s="349" t="s">
        <v>1142</v>
      </c>
      <c r="F215" s="315"/>
    </row>
    <row r="216" spans="2:6" x14ac:dyDescent="0.2">
      <c r="B216" s="347"/>
      <c r="C216" s="349" t="s">
        <v>892</v>
      </c>
      <c r="D216" s="349" t="s">
        <v>1020</v>
      </c>
      <c r="E216" s="349" t="s">
        <v>1143</v>
      </c>
      <c r="F216" s="315"/>
    </row>
    <row r="217" spans="2:6" x14ac:dyDescent="0.2">
      <c r="B217" s="347"/>
      <c r="C217" s="349" t="s">
        <v>893</v>
      </c>
      <c r="D217" s="349" t="s">
        <v>1021</v>
      </c>
      <c r="E217" s="349" t="s">
        <v>1144</v>
      </c>
      <c r="F217" s="315"/>
    </row>
    <row r="218" spans="2:6" x14ac:dyDescent="0.2">
      <c r="B218" s="347"/>
      <c r="C218" s="349" t="s">
        <v>894</v>
      </c>
      <c r="D218" s="349" t="s">
        <v>1022</v>
      </c>
      <c r="E218" s="349" t="s">
        <v>1145</v>
      </c>
      <c r="F218" s="315"/>
    </row>
    <row r="219" spans="2:6" x14ac:dyDescent="0.2">
      <c r="B219" s="347"/>
      <c r="C219" s="349" t="s">
        <v>895</v>
      </c>
      <c r="D219" s="349" t="s">
        <v>1023</v>
      </c>
      <c r="E219" s="349" t="s">
        <v>1146</v>
      </c>
      <c r="F219" s="315"/>
    </row>
    <row r="220" spans="2:6" x14ac:dyDescent="0.2">
      <c r="B220" s="347"/>
      <c r="C220" s="349" t="s">
        <v>896</v>
      </c>
      <c r="D220" s="349" t="s">
        <v>1024</v>
      </c>
      <c r="E220" s="349" t="s">
        <v>1147</v>
      </c>
      <c r="F220" s="315"/>
    </row>
    <row r="221" spans="2:6" x14ac:dyDescent="0.2">
      <c r="B221" s="347"/>
      <c r="C221" s="349" t="s">
        <v>897</v>
      </c>
      <c r="D221" s="349" t="s">
        <v>1025</v>
      </c>
      <c r="E221" s="349" t="s">
        <v>1148</v>
      </c>
      <c r="F221" s="315"/>
    </row>
    <row r="222" spans="2:6" x14ac:dyDescent="0.2">
      <c r="B222" s="347"/>
      <c r="C222" s="349" t="s">
        <v>898</v>
      </c>
      <c r="D222" s="349" t="s">
        <v>1026</v>
      </c>
      <c r="E222" s="349" t="s">
        <v>1149</v>
      </c>
      <c r="F222" s="315"/>
    </row>
    <row r="223" spans="2:6" x14ac:dyDescent="0.2">
      <c r="B223" s="347"/>
      <c r="C223" s="349" t="s">
        <v>899</v>
      </c>
      <c r="D223" s="349" t="s">
        <v>1027</v>
      </c>
      <c r="E223" s="349" t="s">
        <v>1150</v>
      </c>
      <c r="F223" s="315"/>
    </row>
    <row r="224" spans="2:6" x14ac:dyDescent="0.2">
      <c r="B224" s="347"/>
      <c r="C224" s="349" t="s">
        <v>900</v>
      </c>
      <c r="D224" s="349" t="s">
        <v>1028</v>
      </c>
      <c r="E224" s="349" t="s">
        <v>1151</v>
      </c>
      <c r="F224" s="315"/>
    </row>
    <row r="225" spans="2:6" x14ac:dyDescent="0.2">
      <c r="B225" s="347"/>
      <c r="C225" s="349" t="s">
        <v>901</v>
      </c>
      <c r="D225" s="349" t="s">
        <v>1029</v>
      </c>
      <c r="E225" s="349"/>
      <c r="F225" s="315"/>
    </row>
    <row r="226" spans="2:6" x14ac:dyDescent="0.2">
      <c r="B226" s="347"/>
      <c r="C226" s="349" t="s">
        <v>902</v>
      </c>
      <c r="D226" s="349" t="s">
        <v>1030</v>
      </c>
      <c r="E226" s="349"/>
      <c r="F226" s="315"/>
    </row>
    <row r="227" spans="2:6" x14ac:dyDescent="0.2">
      <c r="B227" s="347"/>
      <c r="C227" s="349" t="s">
        <v>903</v>
      </c>
      <c r="D227" s="349" t="s">
        <v>1031</v>
      </c>
      <c r="E227" s="349"/>
      <c r="F227" s="315"/>
    </row>
    <row r="228" spans="2:6" x14ac:dyDescent="0.2">
      <c r="B228" s="347"/>
      <c r="C228" s="349" t="s">
        <v>904</v>
      </c>
      <c r="D228" s="349" t="s">
        <v>1032</v>
      </c>
      <c r="E228" s="349"/>
      <c r="F228" s="315"/>
    </row>
    <row r="229" spans="2:6" x14ac:dyDescent="0.2">
      <c r="B229" s="347"/>
      <c r="C229" s="349" t="s">
        <v>905</v>
      </c>
      <c r="D229" s="349" t="s">
        <v>1033</v>
      </c>
      <c r="E229" s="349"/>
      <c r="F229" s="315"/>
    </row>
    <row r="230" spans="2:6" x14ac:dyDescent="0.2">
      <c r="B230" s="347"/>
      <c r="C230" s="349" t="s">
        <v>906</v>
      </c>
      <c r="D230" s="349" t="s">
        <v>1034</v>
      </c>
      <c r="E230" s="349"/>
      <c r="F230" s="315"/>
    </row>
    <row r="231" spans="2:6" x14ac:dyDescent="0.2">
      <c r="B231" s="347"/>
      <c r="C231" s="349" t="s">
        <v>907</v>
      </c>
      <c r="D231" s="349" t="s">
        <v>1035</v>
      </c>
      <c r="E231" s="349"/>
      <c r="F231" s="315"/>
    </row>
    <row r="232" spans="2:6" x14ac:dyDescent="0.2">
      <c r="B232" s="347"/>
      <c r="C232" s="349" t="s">
        <v>908</v>
      </c>
      <c r="D232" s="349" t="s">
        <v>1036</v>
      </c>
      <c r="E232" s="349"/>
      <c r="F232" s="315"/>
    </row>
    <row r="233" spans="2:6" x14ac:dyDescent="0.2">
      <c r="B233" s="347"/>
      <c r="C233" s="349" t="s">
        <v>909</v>
      </c>
      <c r="D233" s="349" t="s">
        <v>1037</v>
      </c>
      <c r="E233" s="349"/>
      <c r="F233" s="315"/>
    </row>
    <row r="234" spans="2:6" x14ac:dyDescent="0.2">
      <c r="B234" s="347"/>
      <c r="C234" s="349" t="s">
        <v>910</v>
      </c>
      <c r="D234" s="349" t="s">
        <v>1038</v>
      </c>
      <c r="E234" s="349"/>
      <c r="F234" s="315"/>
    </row>
    <row r="235" spans="2:6" x14ac:dyDescent="0.2">
      <c r="B235" s="347"/>
      <c r="C235" s="349" t="s">
        <v>911</v>
      </c>
      <c r="D235" s="349" t="s">
        <v>1039</v>
      </c>
      <c r="E235" s="349"/>
      <c r="F235" s="315"/>
    </row>
    <row r="236" spans="2:6" x14ac:dyDescent="0.2">
      <c r="B236" s="347"/>
      <c r="C236" s="349" t="s">
        <v>912</v>
      </c>
      <c r="D236" s="349" t="s">
        <v>1040</v>
      </c>
      <c r="E236" s="349"/>
      <c r="F236" s="315"/>
    </row>
    <row r="237" spans="2:6" x14ac:dyDescent="0.2">
      <c r="B237" s="347"/>
      <c r="C237" s="349" t="s">
        <v>913</v>
      </c>
      <c r="D237" s="349" t="s">
        <v>1041</v>
      </c>
      <c r="E237" s="349"/>
      <c r="F237" s="315"/>
    </row>
    <row r="238" spans="2:6" x14ac:dyDescent="0.2">
      <c r="B238" s="347"/>
      <c r="C238" s="349" t="s">
        <v>914</v>
      </c>
      <c r="D238" s="349" t="s">
        <v>1042</v>
      </c>
      <c r="E238" s="349"/>
      <c r="F238" s="315"/>
    </row>
    <row r="239" spans="2:6" x14ac:dyDescent="0.2">
      <c r="B239" s="347"/>
      <c r="C239" s="349" t="s">
        <v>915</v>
      </c>
      <c r="D239" s="349" t="s">
        <v>1043</v>
      </c>
      <c r="E239" s="349"/>
      <c r="F239" s="315"/>
    </row>
    <row r="240" spans="2:6" x14ac:dyDescent="0.2">
      <c r="B240" s="347"/>
      <c r="C240" s="349" t="s">
        <v>916</v>
      </c>
      <c r="D240" s="349" t="s">
        <v>1044</v>
      </c>
      <c r="E240" s="349"/>
      <c r="F240" s="315"/>
    </row>
    <row r="241" spans="2:6" x14ac:dyDescent="0.2">
      <c r="B241" s="347"/>
      <c r="C241" s="349" t="s">
        <v>917</v>
      </c>
      <c r="D241" s="349" t="s">
        <v>1045</v>
      </c>
      <c r="E241" s="349"/>
      <c r="F241" s="315"/>
    </row>
    <row r="242" spans="2:6" x14ac:dyDescent="0.2">
      <c r="B242" s="347"/>
      <c r="C242" s="349" t="s">
        <v>918</v>
      </c>
      <c r="D242" s="349" t="s">
        <v>1046</v>
      </c>
      <c r="E242" s="349"/>
      <c r="F242" s="315"/>
    </row>
    <row r="243" spans="2:6" x14ac:dyDescent="0.2">
      <c r="B243" s="347"/>
      <c r="C243" s="349" t="s">
        <v>919</v>
      </c>
      <c r="D243" s="349" t="s">
        <v>1047</v>
      </c>
      <c r="E243" s="349"/>
      <c r="F243" s="315"/>
    </row>
    <row r="244" spans="2:6" x14ac:dyDescent="0.2">
      <c r="B244" s="347"/>
      <c r="C244" s="349" t="s">
        <v>920</v>
      </c>
      <c r="D244" s="349" t="s">
        <v>1048</v>
      </c>
      <c r="E244" s="349"/>
      <c r="F244" s="315"/>
    </row>
    <row r="245" spans="2:6" x14ac:dyDescent="0.2">
      <c r="B245" s="347"/>
      <c r="C245" s="349" t="s">
        <v>921</v>
      </c>
      <c r="D245" s="349" t="s">
        <v>295</v>
      </c>
      <c r="E245" s="349"/>
      <c r="F245" s="315"/>
    </row>
    <row r="246" spans="2:6" x14ac:dyDescent="0.2">
      <c r="B246" s="347"/>
      <c r="C246" s="349" t="s">
        <v>922</v>
      </c>
      <c r="D246" s="349" t="s">
        <v>1049</v>
      </c>
      <c r="E246" s="349"/>
      <c r="F246" s="315"/>
    </row>
    <row r="247" spans="2:6" x14ac:dyDescent="0.2">
      <c r="B247" s="347"/>
      <c r="C247" s="349" t="s">
        <v>923</v>
      </c>
      <c r="D247" s="349" t="s">
        <v>1050</v>
      </c>
      <c r="E247" s="349"/>
      <c r="F247" s="315"/>
    </row>
    <row r="248" spans="2:6" x14ac:dyDescent="0.2">
      <c r="B248" s="347"/>
      <c r="C248" s="349" t="s">
        <v>924</v>
      </c>
      <c r="D248" s="349" t="s">
        <v>1051</v>
      </c>
      <c r="E248" s="349"/>
      <c r="F248" s="315"/>
    </row>
    <row r="249" spans="2:6" x14ac:dyDescent="0.2">
      <c r="B249" s="347"/>
      <c r="C249" s="349" t="s">
        <v>925</v>
      </c>
      <c r="D249" s="349" t="s">
        <v>1052</v>
      </c>
      <c r="E249" s="349"/>
      <c r="F249" s="315"/>
    </row>
    <row r="250" spans="2:6" x14ac:dyDescent="0.2">
      <c r="B250" s="347"/>
      <c r="C250" s="349" t="s">
        <v>926</v>
      </c>
      <c r="D250" s="349" t="s">
        <v>1053</v>
      </c>
      <c r="E250" s="349"/>
      <c r="F250" s="315"/>
    </row>
    <row r="251" spans="2:6" x14ac:dyDescent="0.2">
      <c r="B251" s="347"/>
      <c r="C251" s="349" t="s">
        <v>927</v>
      </c>
      <c r="D251" s="349" t="s">
        <v>1054</v>
      </c>
      <c r="E251" s="349"/>
      <c r="F251" s="315"/>
    </row>
    <row r="252" spans="2:6" x14ac:dyDescent="0.2">
      <c r="B252" s="347"/>
      <c r="C252" s="349" t="s">
        <v>928</v>
      </c>
      <c r="D252" s="349" t="s">
        <v>1055</v>
      </c>
      <c r="E252" s="349"/>
      <c r="F252" s="315"/>
    </row>
    <row r="253" spans="2:6" x14ac:dyDescent="0.2">
      <c r="B253" s="347"/>
      <c r="C253" s="349" t="s">
        <v>929</v>
      </c>
      <c r="D253" s="349" t="s">
        <v>1056</v>
      </c>
      <c r="E253" s="349"/>
      <c r="F253" s="315"/>
    </row>
    <row r="254" spans="2:6" x14ac:dyDescent="0.2">
      <c r="B254" s="347"/>
      <c r="C254" s="349" t="s">
        <v>930</v>
      </c>
      <c r="D254" s="349" t="s">
        <v>1057</v>
      </c>
      <c r="E254" s="349"/>
      <c r="F254" s="315"/>
    </row>
    <row r="255" spans="2:6" x14ac:dyDescent="0.2">
      <c r="B255" s="347"/>
      <c r="C255" s="349" t="s">
        <v>931</v>
      </c>
      <c r="D255" s="349" t="s">
        <v>1058</v>
      </c>
      <c r="E255" s="349"/>
      <c r="F255" s="315"/>
    </row>
    <row r="256" spans="2:6" x14ac:dyDescent="0.2">
      <c r="B256" s="347"/>
      <c r="C256" s="349" t="s">
        <v>932</v>
      </c>
      <c r="D256" s="349" t="s">
        <v>1059</v>
      </c>
      <c r="E256" s="349"/>
      <c r="F256" s="315"/>
    </row>
    <row r="257" spans="2:6" x14ac:dyDescent="0.2">
      <c r="B257" s="347"/>
      <c r="C257" s="349" t="s">
        <v>933</v>
      </c>
      <c r="D257" s="349" t="s">
        <v>1060</v>
      </c>
      <c r="E257" s="349"/>
      <c r="F257" s="315"/>
    </row>
    <row r="258" spans="2:6" x14ac:dyDescent="0.2">
      <c r="B258" s="347"/>
      <c r="C258" s="349" t="s">
        <v>934</v>
      </c>
      <c r="D258" s="349" t="s">
        <v>1061</v>
      </c>
      <c r="E258" s="349"/>
      <c r="F258" s="315"/>
    </row>
    <row r="259" spans="2:6" x14ac:dyDescent="0.2">
      <c r="B259" s="347"/>
      <c r="C259" s="349" t="s">
        <v>935</v>
      </c>
      <c r="D259" s="349" t="s">
        <v>1062</v>
      </c>
      <c r="E259" s="349"/>
      <c r="F259" s="315"/>
    </row>
    <row r="260" spans="2:6" x14ac:dyDescent="0.2">
      <c r="B260" s="347"/>
      <c r="C260" s="349" t="s">
        <v>936</v>
      </c>
      <c r="D260" s="349" t="s">
        <v>1063</v>
      </c>
      <c r="E260" s="349"/>
      <c r="F260" s="315"/>
    </row>
    <row r="261" spans="2:6" x14ac:dyDescent="0.2">
      <c r="B261" s="347"/>
      <c r="C261" s="349" t="s">
        <v>937</v>
      </c>
      <c r="D261" s="349" t="s">
        <v>1064</v>
      </c>
      <c r="E261" s="349"/>
      <c r="F261" s="315"/>
    </row>
    <row r="262" spans="2:6" x14ac:dyDescent="0.2">
      <c r="B262" s="347"/>
      <c r="C262" s="349" t="s">
        <v>938</v>
      </c>
      <c r="D262" s="349" t="s">
        <v>1065</v>
      </c>
      <c r="E262" s="349"/>
      <c r="F262" s="315"/>
    </row>
    <row r="263" spans="2:6" x14ac:dyDescent="0.2">
      <c r="B263" s="347"/>
      <c r="C263" s="349" t="s">
        <v>939</v>
      </c>
      <c r="D263" s="349" t="s">
        <v>1066</v>
      </c>
      <c r="E263" s="349"/>
      <c r="F263" s="315"/>
    </row>
    <row r="264" spans="2:6" x14ac:dyDescent="0.2">
      <c r="B264" s="347"/>
      <c r="C264" s="349" t="s">
        <v>940</v>
      </c>
      <c r="D264" s="349" t="s">
        <v>1067</v>
      </c>
      <c r="E264" s="349"/>
      <c r="F264" s="315"/>
    </row>
    <row r="265" spans="2:6" x14ac:dyDescent="0.2">
      <c r="B265" s="347"/>
      <c r="C265" s="349" t="s">
        <v>941</v>
      </c>
      <c r="D265" s="349" t="s">
        <v>1068</v>
      </c>
      <c r="E265" s="349"/>
      <c r="F265" s="315"/>
    </row>
    <row r="266" spans="2:6" x14ac:dyDescent="0.2">
      <c r="B266" s="347"/>
      <c r="C266" s="349" t="s">
        <v>942</v>
      </c>
      <c r="D266" s="349" t="s">
        <v>1069</v>
      </c>
      <c r="E266" s="349"/>
      <c r="F266" s="315"/>
    </row>
    <row r="267" spans="2:6" x14ac:dyDescent="0.2">
      <c r="B267" s="347"/>
      <c r="C267" s="349" t="s">
        <v>943</v>
      </c>
      <c r="D267" s="349" t="s">
        <v>1070</v>
      </c>
      <c r="E267" s="349"/>
      <c r="F267" s="315"/>
    </row>
    <row r="268" spans="2:6" x14ac:dyDescent="0.2">
      <c r="B268" s="347"/>
      <c r="C268" s="349" t="s">
        <v>944</v>
      </c>
      <c r="D268" s="349" t="s">
        <v>1071</v>
      </c>
      <c r="E268" s="349"/>
      <c r="F268" s="315"/>
    </row>
    <row r="269" spans="2:6" x14ac:dyDescent="0.2">
      <c r="B269" s="347"/>
      <c r="C269" s="349" t="s">
        <v>945</v>
      </c>
      <c r="D269" s="349" t="s">
        <v>1072</v>
      </c>
      <c r="E269" s="349"/>
      <c r="F269" s="315"/>
    </row>
    <row r="270" spans="2:6" x14ac:dyDescent="0.2">
      <c r="B270" s="347"/>
      <c r="C270" s="349" t="s">
        <v>946</v>
      </c>
      <c r="D270" s="349" t="s">
        <v>1073</v>
      </c>
      <c r="E270" s="349"/>
      <c r="F270" s="315"/>
    </row>
    <row r="271" spans="2:6" x14ac:dyDescent="0.2">
      <c r="B271" s="347"/>
      <c r="C271" s="349" t="s">
        <v>947</v>
      </c>
      <c r="D271" s="349" t="s">
        <v>1074</v>
      </c>
      <c r="E271" s="349"/>
      <c r="F271" s="315"/>
    </row>
    <row r="272" spans="2:6" x14ac:dyDescent="0.2">
      <c r="B272" s="347"/>
      <c r="C272" s="349" t="s">
        <v>948</v>
      </c>
      <c r="D272" s="349" t="s">
        <v>1075</v>
      </c>
      <c r="E272" s="349"/>
      <c r="F272" s="315"/>
    </row>
    <row r="273" spans="2:6" x14ac:dyDescent="0.2">
      <c r="B273" s="347"/>
      <c r="C273" s="349" t="s">
        <v>949</v>
      </c>
      <c r="D273" s="349" t="s">
        <v>1076</v>
      </c>
      <c r="E273" s="349"/>
      <c r="F273" s="315"/>
    </row>
    <row r="274" spans="2:6" x14ac:dyDescent="0.2">
      <c r="B274" s="347"/>
      <c r="C274" s="349" t="s">
        <v>950</v>
      </c>
      <c r="D274" s="349" t="s">
        <v>1077</v>
      </c>
      <c r="E274" s="349"/>
      <c r="F274" s="315"/>
    </row>
    <row r="275" spans="2:6" x14ac:dyDescent="0.2">
      <c r="B275" s="347"/>
      <c r="C275" s="349" t="s">
        <v>951</v>
      </c>
      <c r="D275" s="349" t="s">
        <v>1078</v>
      </c>
      <c r="E275" s="349"/>
      <c r="F275" s="315"/>
    </row>
    <row r="276" spans="2:6" x14ac:dyDescent="0.2">
      <c r="B276" s="347"/>
      <c r="C276" s="349" t="s">
        <v>952</v>
      </c>
      <c r="D276" s="349" t="s">
        <v>1079</v>
      </c>
      <c r="E276" s="349"/>
      <c r="F276" s="315"/>
    </row>
    <row r="277" spans="2:6" x14ac:dyDescent="0.2">
      <c r="B277" s="347"/>
      <c r="C277" s="349" t="s">
        <v>953</v>
      </c>
      <c r="D277" s="349" t="s">
        <v>1080</v>
      </c>
      <c r="E277" s="349"/>
      <c r="F277" s="315"/>
    </row>
    <row r="278" spans="2:6" x14ac:dyDescent="0.2">
      <c r="B278" s="347"/>
      <c r="C278" s="349" t="s">
        <v>954</v>
      </c>
      <c r="D278" s="349" t="s">
        <v>1081</v>
      </c>
      <c r="E278" s="349"/>
      <c r="F278" s="315"/>
    </row>
    <row r="279" spans="2:6" x14ac:dyDescent="0.2">
      <c r="B279" s="347"/>
      <c r="C279" s="349" t="s">
        <v>955</v>
      </c>
      <c r="D279" s="349" t="s">
        <v>1082</v>
      </c>
      <c r="E279" s="349"/>
      <c r="F279" s="315"/>
    </row>
    <row r="280" spans="2:6" x14ac:dyDescent="0.2">
      <c r="B280" s="347"/>
      <c r="C280" s="349" t="s">
        <v>956</v>
      </c>
      <c r="D280" s="349" t="s">
        <v>1083</v>
      </c>
      <c r="E280" s="349"/>
      <c r="F280" s="315"/>
    </row>
    <row r="281" spans="2:6" x14ac:dyDescent="0.2">
      <c r="B281" s="347"/>
      <c r="C281" s="349" t="s">
        <v>957</v>
      </c>
      <c r="D281" s="349" t="s">
        <v>1084</v>
      </c>
      <c r="E281" s="349"/>
      <c r="F281" s="315"/>
    </row>
    <row r="282" spans="2:6" x14ac:dyDescent="0.2">
      <c r="B282" s="347"/>
      <c r="C282" s="349" t="s">
        <v>958</v>
      </c>
      <c r="D282" s="349"/>
      <c r="E282" s="349"/>
      <c r="F282" s="315"/>
    </row>
    <row r="283" spans="2:6" x14ac:dyDescent="0.2">
      <c r="B283" s="347"/>
      <c r="C283" s="349" t="s">
        <v>959</v>
      </c>
      <c r="D283" s="349"/>
      <c r="E283" s="349"/>
      <c r="F283" s="315"/>
    </row>
    <row r="284" spans="2:6" x14ac:dyDescent="0.2">
      <c r="B284" s="347"/>
      <c r="C284" s="349" t="s">
        <v>960</v>
      </c>
      <c r="D284" s="349"/>
      <c r="E284" s="349"/>
      <c r="F284" s="315"/>
    </row>
    <row r="285" spans="2:6" x14ac:dyDescent="0.2">
      <c r="B285" s="347"/>
      <c r="C285" s="349" t="s">
        <v>961</v>
      </c>
      <c r="D285" s="349"/>
      <c r="E285" s="349"/>
      <c r="F285" s="315"/>
    </row>
    <row r="286" spans="2:6" x14ac:dyDescent="0.2">
      <c r="B286" s="347"/>
      <c r="C286" s="349" t="s">
        <v>962</v>
      </c>
      <c r="D286" s="349"/>
      <c r="E286" s="349"/>
      <c r="F286" s="315"/>
    </row>
    <row r="287" spans="2:6" x14ac:dyDescent="0.2">
      <c r="B287" s="347"/>
      <c r="C287" s="349" t="s">
        <v>963</v>
      </c>
      <c r="D287" s="349"/>
      <c r="E287" s="349"/>
      <c r="F287" s="315"/>
    </row>
    <row r="288" spans="2:6" ht="13.5" thickBot="1" x14ac:dyDescent="0.25">
      <c r="B288" s="348"/>
      <c r="C288" s="350"/>
      <c r="D288" s="350"/>
      <c r="E288" s="350"/>
      <c r="F288" s="315"/>
    </row>
    <row r="289" spans="3:6" ht="13.5" thickTop="1" x14ac:dyDescent="0.2">
      <c r="C289" s="316"/>
      <c r="D289" s="317"/>
      <c r="E289" s="317"/>
      <c r="F289" s="318"/>
    </row>
  </sheetData>
  <sheetProtection insertRows="0" selectLockedCells="1"/>
  <mergeCells count="3">
    <mergeCell ref="B9:F9"/>
    <mergeCell ref="B155:F155"/>
    <mergeCell ref="A1:H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rowBreaks count="1" manualBreakCount="1">
    <brk id="1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282"/>
  <sheetViews>
    <sheetView showGridLines="0" zoomScaleNormal="100" workbookViewId="0">
      <selection sqref="A1:E1"/>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00" t="s">
        <v>96</v>
      </c>
      <c r="B1" s="401"/>
      <c r="C1" s="401"/>
      <c r="D1" s="401"/>
      <c r="E1" s="401"/>
    </row>
    <row r="2" spans="1:5" x14ac:dyDescent="0.2">
      <c r="A2" s="329"/>
      <c r="B2" s="280"/>
      <c r="C2" s="281"/>
      <c r="D2" s="281"/>
      <c r="E2" s="281"/>
    </row>
    <row r="3" spans="1:5" x14ac:dyDescent="0.2">
      <c r="A3" s="330"/>
    </row>
    <row r="4" spans="1:5" x14ac:dyDescent="0.2">
      <c r="A4" s="330"/>
    </row>
    <row r="5" spans="1:5" x14ac:dyDescent="0.2">
      <c r="A5" s="328" t="str">
        <f>'ASA1'!C9</f>
        <v>Northfield Township HSD 225</v>
      </c>
    </row>
    <row r="6" spans="1:5" x14ac:dyDescent="0.2">
      <c r="A6" s="328" t="str">
        <f>'ASA1'!C10</f>
        <v>05-016-2250-17</v>
      </c>
    </row>
    <row r="7" spans="1:5" x14ac:dyDescent="0.2">
      <c r="A7" s="322" t="s">
        <v>91</v>
      </c>
      <c r="B7" s="319" t="s">
        <v>87</v>
      </c>
      <c r="C7" s="281"/>
      <c r="D7" s="282" t="s">
        <v>91</v>
      </c>
      <c r="E7" s="283" t="s">
        <v>87</v>
      </c>
    </row>
    <row r="8" spans="1:5" x14ac:dyDescent="0.2">
      <c r="A8" s="323" t="s">
        <v>384</v>
      </c>
      <c r="B8" s="320">
        <v>2520</v>
      </c>
      <c r="C8" s="284"/>
      <c r="D8" s="323" t="s">
        <v>1366</v>
      </c>
      <c r="E8" s="320">
        <v>10927.26</v>
      </c>
    </row>
    <row r="9" spans="1:5" x14ac:dyDescent="0.2">
      <c r="A9" s="323" t="s">
        <v>389</v>
      </c>
      <c r="B9" s="320">
        <v>2520</v>
      </c>
      <c r="C9" s="284"/>
      <c r="D9" s="323" t="s">
        <v>1367</v>
      </c>
      <c r="E9" s="320">
        <v>11040</v>
      </c>
    </row>
    <row r="10" spans="1:5" x14ac:dyDescent="0.2">
      <c r="A10" s="323" t="s">
        <v>559</v>
      </c>
      <c r="B10" s="320">
        <v>2520</v>
      </c>
      <c r="C10" s="284"/>
      <c r="D10" s="323" t="s">
        <v>1368</v>
      </c>
      <c r="E10" s="320">
        <v>11070</v>
      </c>
    </row>
    <row r="11" spans="1:5" x14ac:dyDescent="0.2">
      <c r="A11" s="323" t="s">
        <v>580</v>
      </c>
      <c r="B11" s="320">
        <v>2520</v>
      </c>
      <c r="C11" s="284"/>
      <c r="D11" s="323" t="s">
        <v>1369</v>
      </c>
      <c r="E11" s="320">
        <v>11092.5</v>
      </c>
    </row>
    <row r="12" spans="1:5" x14ac:dyDescent="0.2">
      <c r="A12" s="323" t="s">
        <v>360</v>
      </c>
      <c r="B12" s="320">
        <v>2520</v>
      </c>
      <c r="C12" s="284"/>
      <c r="D12" s="323" t="s">
        <v>1370</v>
      </c>
      <c r="E12" s="320">
        <v>11200</v>
      </c>
    </row>
    <row r="13" spans="1:5" x14ac:dyDescent="0.2">
      <c r="A13" s="323" t="s">
        <v>719</v>
      </c>
      <c r="B13" s="320">
        <v>2520</v>
      </c>
      <c r="C13" s="284"/>
      <c r="D13" s="323" t="s">
        <v>1371</v>
      </c>
      <c r="E13" s="320">
        <v>11212.5</v>
      </c>
    </row>
    <row r="14" spans="1:5" x14ac:dyDescent="0.2">
      <c r="A14" s="323" t="s">
        <v>371</v>
      </c>
      <c r="B14" s="320">
        <v>2520</v>
      </c>
      <c r="C14" s="284"/>
      <c r="D14" s="323" t="s">
        <v>1372</v>
      </c>
      <c r="E14" s="320">
        <v>11290</v>
      </c>
    </row>
    <row r="15" spans="1:5" x14ac:dyDescent="0.2">
      <c r="A15" s="323" t="s">
        <v>1152</v>
      </c>
      <c r="B15" s="320">
        <v>2548.4</v>
      </c>
      <c r="C15" s="284"/>
      <c r="D15" s="323" t="s">
        <v>1373</v>
      </c>
      <c r="E15" s="320">
        <v>11339.1</v>
      </c>
    </row>
    <row r="16" spans="1:5" x14ac:dyDescent="0.2">
      <c r="A16" s="323" t="s">
        <v>1153</v>
      </c>
      <c r="B16" s="320">
        <v>2549</v>
      </c>
      <c r="C16" s="284"/>
      <c r="D16" s="323" t="s">
        <v>1374</v>
      </c>
      <c r="E16" s="320">
        <v>11500</v>
      </c>
    </row>
    <row r="17" spans="1:5" x14ac:dyDescent="0.2">
      <c r="A17" s="323" t="s">
        <v>1154</v>
      </c>
      <c r="B17" s="320">
        <v>2559</v>
      </c>
      <c r="C17" s="284"/>
      <c r="D17" s="323" t="s">
        <v>1375</v>
      </c>
      <c r="E17" s="320">
        <v>11500</v>
      </c>
    </row>
    <row r="18" spans="1:5" x14ac:dyDescent="0.2">
      <c r="A18" s="323" t="s">
        <v>1155</v>
      </c>
      <c r="B18" s="320">
        <v>2563.11</v>
      </c>
      <c r="C18" s="284"/>
      <c r="D18" s="323" t="s">
        <v>1376</v>
      </c>
      <c r="E18" s="320">
        <v>11595</v>
      </c>
    </row>
    <row r="19" spans="1:5" x14ac:dyDescent="0.2">
      <c r="A19" s="323" t="s">
        <v>1156</v>
      </c>
      <c r="B19" s="320">
        <v>2568</v>
      </c>
      <c r="C19" s="284"/>
      <c r="D19" s="323" t="s">
        <v>1377</v>
      </c>
      <c r="E19" s="320">
        <v>11599.53</v>
      </c>
    </row>
    <row r="20" spans="1:5" x14ac:dyDescent="0.2">
      <c r="A20" s="323" t="s">
        <v>527</v>
      </c>
      <c r="B20" s="320">
        <v>2580</v>
      </c>
      <c r="C20" s="284"/>
      <c r="D20" s="323" t="s">
        <v>1378</v>
      </c>
      <c r="E20" s="320">
        <v>11625.91</v>
      </c>
    </row>
    <row r="21" spans="1:5" x14ac:dyDescent="0.2">
      <c r="A21" s="323" t="s">
        <v>1157</v>
      </c>
      <c r="B21" s="320">
        <v>2591.6799999999998</v>
      </c>
      <c r="C21" s="284"/>
      <c r="D21" s="323" t="s">
        <v>1379</v>
      </c>
      <c r="E21" s="320">
        <v>11855</v>
      </c>
    </row>
    <row r="22" spans="1:5" x14ac:dyDescent="0.2">
      <c r="A22" s="323" t="s">
        <v>1158</v>
      </c>
      <c r="B22" s="320">
        <v>2594</v>
      </c>
      <c r="C22" s="284"/>
      <c r="D22" s="323" t="s">
        <v>1380</v>
      </c>
      <c r="E22" s="320">
        <v>11875</v>
      </c>
    </row>
    <row r="23" spans="1:5" x14ac:dyDescent="0.2">
      <c r="A23" s="323" t="s">
        <v>1159</v>
      </c>
      <c r="B23" s="320">
        <v>2600</v>
      </c>
      <c r="C23" s="284"/>
      <c r="D23" s="323" t="s">
        <v>1381</v>
      </c>
      <c r="E23" s="320">
        <v>11925</v>
      </c>
    </row>
    <row r="24" spans="1:5" x14ac:dyDescent="0.2">
      <c r="A24" s="323" t="s">
        <v>1160</v>
      </c>
      <c r="B24" s="320">
        <v>2611.1999999999998</v>
      </c>
      <c r="C24" s="284"/>
      <c r="D24" s="323" t="s">
        <v>1382</v>
      </c>
      <c r="E24" s="320">
        <v>12250</v>
      </c>
    </row>
    <row r="25" spans="1:5" x14ac:dyDescent="0.2">
      <c r="A25" s="323" t="s">
        <v>1161</v>
      </c>
      <c r="B25" s="320">
        <v>2616.56</v>
      </c>
      <c r="C25" s="284"/>
      <c r="D25" s="323" t="s">
        <v>1383</v>
      </c>
      <c r="E25" s="320">
        <v>12499.95</v>
      </c>
    </row>
    <row r="26" spans="1:5" x14ac:dyDescent="0.2">
      <c r="A26" s="323" t="s">
        <v>663</v>
      </c>
      <c r="B26" s="320">
        <v>2620</v>
      </c>
      <c r="C26" s="284"/>
      <c r="D26" s="323" t="s">
        <v>1384</v>
      </c>
      <c r="E26" s="320">
        <v>12750</v>
      </c>
    </row>
    <row r="27" spans="1:5" x14ac:dyDescent="0.2">
      <c r="A27" s="323" t="s">
        <v>1162</v>
      </c>
      <c r="B27" s="320">
        <v>2625</v>
      </c>
      <c r="C27" s="284"/>
      <c r="D27" s="323" t="s">
        <v>1385</v>
      </c>
      <c r="E27" s="320">
        <v>12811.44</v>
      </c>
    </row>
    <row r="28" spans="1:5" x14ac:dyDescent="0.2">
      <c r="A28" s="323" t="s">
        <v>1163</v>
      </c>
      <c r="B28" s="320">
        <v>2630.3</v>
      </c>
      <c r="C28" s="284"/>
      <c r="D28" s="323" t="s">
        <v>1386</v>
      </c>
      <c r="E28" s="320">
        <v>12938.9</v>
      </c>
    </row>
    <row r="29" spans="1:5" x14ac:dyDescent="0.2">
      <c r="A29" s="323" t="s">
        <v>374</v>
      </c>
      <c r="B29" s="320">
        <v>2654.09</v>
      </c>
      <c r="C29" s="284"/>
      <c r="D29" s="323" t="s">
        <v>1387</v>
      </c>
      <c r="E29" s="320">
        <v>12997.48</v>
      </c>
    </row>
    <row r="30" spans="1:5" x14ac:dyDescent="0.2">
      <c r="A30" s="323" t="s">
        <v>1164</v>
      </c>
      <c r="B30" s="320">
        <v>2655.26</v>
      </c>
      <c r="C30" s="284"/>
      <c r="D30" s="323" t="s">
        <v>1388</v>
      </c>
      <c r="E30" s="320">
        <v>13009.41</v>
      </c>
    </row>
    <row r="31" spans="1:5" x14ac:dyDescent="0.2">
      <c r="A31" s="323" t="s">
        <v>1165</v>
      </c>
      <c r="B31" s="320">
        <v>2660</v>
      </c>
      <c r="C31" s="284"/>
      <c r="D31" s="323" t="s">
        <v>1389</v>
      </c>
      <c r="E31" s="320">
        <v>13075</v>
      </c>
    </row>
    <row r="32" spans="1:5" x14ac:dyDescent="0.2">
      <c r="A32" s="323" t="s">
        <v>1166</v>
      </c>
      <c r="B32" s="320">
        <v>2676</v>
      </c>
      <c r="C32" s="284"/>
      <c r="D32" s="323" t="s">
        <v>1390</v>
      </c>
      <c r="E32" s="320">
        <v>13104</v>
      </c>
    </row>
    <row r="33" spans="1:5" x14ac:dyDescent="0.2">
      <c r="A33" s="323" t="s">
        <v>1167</v>
      </c>
      <c r="B33" s="320">
        <v>2723.07</v>
      </c>
      <c r="C33" s="284"/>
      <c r="D33" s="323" t="s">
        <v>1391</v>
      </c>
      <c r="E33" s="320">
        <v>13121</v>
      </c>
    </row>
    <row r="34" spans="1:5" x14ac:dyDescent="0.2">
      <c r="A34" s="323" t="s">
        <v>1168</v>
      </c>
      <c r="B34" s="320">
        <v>2735</v>
      </c>
      <c r="C34" s="284"/>
      <c r="D34" s="323" t="s">
        <v>1392</v>
      </c>
      <c r="E34" s="320">
        <v>13340</v>
      </c>
    </row>
    <row r="35" spans="1:5" x14ac:dyDescent="0.2">
      <c r="A35" s="323" t="s">
        <v>1169</v>
      </c>
      <c r="B35" s="320">
        <v>2740</v>
      </c>
      <c r="C35" s="284"/>
      <c r="D35" s="323" t="s">
        <v>1393</v>
      </c>
      <c r="E35" s="320">
        <v>13566.67</v>
      </c>
    </row>
    <row r="36" spans="1:5" x14ac:dyDescent="0.2">
      <c r="A36" s="323" t="s">
        <v>1170</v>
      </c>
      <c r="B36" s="320">
        <v>2744</v>
      </c>
      <c r="C36" s="284"/>
      <c r="D36" s="323" t="s">
        <v>1394</v>
      </c>
      <c r="E36" s="320">
        <v>13677</v>
      </c>
    </row>
    <row r="37" spans="1:5" x14ac:dyDescent="0.2">
      <c r="A37" s="323" t="s">
        <v>1171</v>
      </c>
      <c r="B37" s="320">
        <v>2750</v>
      </c>
      <c r="C37" s="284"/>
      <c r="D37" s="323" t="s">
        <v>1395</v>
      </c>
      <c r="E37" s="320">
        <v>13985</v>
      </c>
    </row>
    <row r="38" spans="1:5" x14ac:dyDescent="0.2">
      <c r="A38" s="323" t="s">
        <v>1172</v>
      </c>
      <c r="B38" s="320">
        <v>2800</v>
      </c>
      <c r="C38" s="284"/>
      <c r="D38" s="323" t="s">
        <v>1396</v>
      </c>
      <c r="E38" s="320">
        <v>14195</v>
      </c>
    </row>
    <row r="39" spans="1:5" x14ac:dyDescent="0.2">
      <c r="A39" s="323" t="s">
        <v>1173</v>
      </c>
      <c r="B39" s="320">
        <v>2802.02</v>
      </c>
      <c r="C39" s="284"/>
      <c r="D39" s="323" t="s">
        <v>1397</v>
      </c>
      <c r="E39" s="320">
        <v>14203</v>
      </c>
    </row>
    <row r="40" spans="1:5" x14ac:dyDescent="0.2">
      <c r="A40" s="323" t="s">
        <v>1174</v>
      </c>
      <c r="B40" s="320">
        <v>2807.22</v>
      </c>
      <c r="C40" s="284"/>
      <c r="D40" s="323" t="s">
        <v>1398</v>
      </c>
      <c r="E40" s="320">
        <v>14204</v>
      </c>
    </row>
    <row r="41" spans="1:5" x14ac:dyDescent="0.2">
      <c r="A41" s="323" t="s">
        <v>1175</v>
      </c>
      <c r="B41" s="320">
        <v>2830</v>
      </c>
      <c r="C41" s="284"/>
      <c r="D41" s="323" t="s">
        <v>1399</v>
      </c>
      <c r="E41" s="320">
        <v>14220</v>
      </c>
    </row>
    <row r="42" spans="1:5" x14ac:dyDescent="0.2">
      <c r="A42" s="323" t="s">
        <v>507</v>
      </c>
      <c r="B42" s="320">
        <v>2842.64</v>
      </c>
      <c r="C42" s="284"/>
      <c r="D42" s="323" t="s">
        <v>1400</v>
      </c>
      <c r="E42" s="320">
        <v>14375.65</v>
      </c>
    </row>
    <row r="43" spans="1:5" x14ac:dyDescent="0.2">
      <c r="A43" s="323" t="s">
        <v>1176</v>
      </c>
      <c r="B43" s="320">
        <v>2901.16</v>
      </c>
      <c r="C43" s="284"/>
      <c r="D43" s="323" t="s">
        <v>1401</v>
      </c>
      <c r="E43" s="320">
        <v>14394.24</v>
      </c>
    </row>
    <row r="44" spans="1:5" x14ac:dyDescent="0.2">
      <c r="A44" s="323" t="s">
        <v>1177</v>
      </c>
      <c r="B44" s="320">
        <v>2916</v>
      </c>
      <c r="C44" s="284"/>
      <c r="D44" s="323" t="s">
        <v>1402</v>
      </c>
      <c r="E44" s="320">
        <v>14405</v>
      </c>
    </row>
    <row r="45" spans="1:5" x14ac:dyDescent="0.2">
      <c r="A45" s="323" t="s">
        <v>1178</v>
      </c>
      <c r="B45" s="320">
        <v>2940.3</v>
      </c>
      <c r="C45" s="284"/>
      <c r="D45" s="323" t="s">
        <v>1403</v>
      </c>
      <c r="E45" s="320">
        <v>14515.2</v>
      </c>
    </row>
    <row r="46" spans="1:5" x14ac:dyDescent="0.2">
      <c r="A46" s="323" t="s">
        <v>1179</v>
      </c>
      <c r="B46" s="320">
        <v>2982.02</v>
      </c>
      <c r="C46" s="284"/>
      <c r="D46" s="323" t="s">
        <v>1404</v>
      </c>
      <c r="E46" s="320">
        <v>14518.24</v>
      </c>
    </row>
    <row r="47" spans="1:5" x14ac:dyDescent="0.2">
      <c r="A47" s="323" t="s">
        <v>1180</v>
      </c>
      <c r="B47" s="320">
        <v>3000</v>
      </c>
      <c r="C47" s="284"/>
      <c r="D47" s="323" t="s">
        <v>1405</v>
      </c>
      <c r="E47" s="320">
        <v>14683.5</v>
      </c>
    </row>
    <row r="48" spans="1:5" x14ac:dyDescent="0.2">
      <c r="A48" s="323" t="s">
        <v>1181</v>
      </c>
      <c r="B48" s="320">
        <v>3000</v>
      </c>
      <c r="C48" s="284"/>
      <c r="D48" s="323" t="s">
        <v>1406</v>
      </c>
      <c r="E48" s="320">
        <v>14700</v>
      </c>
    </row>
    <row r="49" spans="1:5" x14ac:dyDescent="0.2">
      <c r="A49" s="323" t="s">
        <v>1182</v>
      </c>
      <c r="B49" s="320">
        <v>3000</v>
      </c>
      <c r="C49" s="284"/>
      <c r="D49" s="323" t="s">
        <v>1407</v>
      </c>
      <c r="E49" s="320">
        <v>14753.9</v>
      </c>
    </row>
    <row r="50" spans="1:5" x14ac:dyDescent="0.2">
      <c r="A50" s="323" t="s">
        <v>1183</v>
      </c>
      <c r="B50" s="320">
        <v>3031.93</v>
      </c>
      <c r="C50" s="284"/>
      <c r="D50" s="323" t="s">
        <v>1408</v>
      </c>
      <c r="E50" s="320">
        <v>14877.04</v>
      </c>
    </row>
    <row r="51" spans="1:5" x14ac:dyDescent="0.2">
      <c r="A51" s="323" t="s">
        <v>1184</v>
      </c>
      <c r="B51" s="320">
        <v>3039.66</v>
      </c>
      <c r="C51" s="284"/>
      <c r="D51" s="323" t="s">
        <v>1409</v>
      </c>
      <c r="E51" s="320">
        <v>14917.79</v>
      </c>
    </row>
    <row r="52" spans="1:5" x14ac:dyDescent="0.2">
      <c r="A52" s="323" t="s">
        <v>1185</v>
      </c>
      <c r="B52" s="320">
        <v>3086.9</v>
      </c>
      <c r="C52" s="284"/>
      <c r="D52" s="323" t="s">
        <v>1410</v>
      </c>
      <c r="E52" s="320">
        <v>14970</v>
      </c>
    </row>
    <row r="53" spans="1:5" x14ac:dyDescent="0.2">
      <c r="A53" s="323" t="s">
        <v>1186</v>
      </c>
      <c r="B53" s="320">
        <v>3120</v>
      </c>
      <c r="C53" s="284"/>
      <c r="D53" s="323" t="s">
        <v>1411</v>
      </c>
      <c r="E53" s="320">
        <v>15000</v>
      </c>
    </row>
    <row r="54" spans="1:5" x14ac:dyDescent="0.2">
      <c r="A54" s="323" t="s">
        <v>1187</v>
      </c>
      <c r="B54" s="320">
        <v>3185.65</v>
      </c>
      <c r="C54" s="284"/>
      <c r="D54" s="323" t="s">
        <v>1412</v>
      </c>
      <c r="E54" s="320">
        <v>15126.39</v>
      </c>
    </row>
    <row r="55" spans="1:5" x14ac:dyDescent="0.2">
      <c r="A55" s="323" t="s">
        <v>1188</v>
      </c>
      <c r="B55" s="320">
        <v>3224.89</v>
      </c>
      <c r="C55" s="284"/>
      <c r="D55" s="323" t="s">
        <v>1413</v>
      </c>
      <c r="E55" s="320">
        <v>15350</v>
      </c>
    </row>
    <row r="56" spans="1:5" x14ac:dyDescent="0.2">
      <c r="A56" s="323" t="s">
        <v>1189</v>
      </c>
      <c r="B56" s="320">
        <v>3250</v>
      </c>
      <c r="C56" s="284"/>
      <c r="D56" s="323" t="s">
        <v>1414</v>
      </c>
      <c r="E56" s="320">
        <v>15380</v>
      </c>
    </row>
    <row r="57" spans="1:5" x14ac:dyDescent="0.2">
      <c r="A57" s="323" t="s">
        <v>1190</v>
      </c>
      <c r="B57" s="320">
        <v>3270.8</v>
      </c>
      <c r="C57" s="284"/>
      <c r="D57" s="323" t="s">
        <v>1415</v>
      </c>
      <c r="E57" s="320">
        <v>15522.66</v>
      </c>
    </row>
    <row r="58" spans="1:5" x14ac:dyDescent="0.2">
      <c r="A58" s="323" t="s">
        <v>1191</v>
      </c>
      <c r="B58" s="320">
        <v>3296.38</v>
      </c>
      <c r="C58" s="284"/>
      <c r="D58" s="323" t="s">
        <v>1416</v>
      </c>
      <c r="E58" s="320">
        <v>16100</v>
      </c>
    </row>
    <row r="59" spans="1:5" x14ac:dyDescent="0.2">
      <c r="A59" s="323" t="s">
        <v>1192</v>
      </c>
      <c r="B59" s="320">
        <v>3304.85</v>
      </c>
      <c r="C59" s="284"/>
      <c r="D59" s="323" t="s">
        <v>1417</v>
      </c>
      <c r="E59" s="320">
        <v>16254</v>
      </c>
    </row>
    <row r="60" spans="1:5" x14ac:dyDescent="0.2">
      <c r="A60" s="323" t="s">
        <v>1193</v>
      </c>
      <c r="B60" s="320">
        <v>3305.09</v>
      </c>
      <c r="C60" s="284"/>
      <c r="D60" s="323" t="s">
        <v>1418</v>
      </c>
      <c r="E60" s="320">
        <v>16391.52</v>
      </c>
    </row>
    <row r="61" spans="1:5" x14ac:dyDescent="0.2">
      <c r="A61" s="323" t="s">
        <v>1194</v>
      </c>
      <c r="B61" s="320">
        <v>3320.1</v>
      </c>
      <c r="C61" s="284"/>
      <c r="D61" s="323" t="s">
        <v>1419</v>
      </c>
      <c r="E61" s="320">
        <v>16399</v>
      </c>
    </row>
    <row r="62" spans="1:5" x14ac:dyDescent="0.2">
      <c r="A62" s="323" t="s">
        <v>1195</v>
      </c>
      <c r="B62" s="320">
        <v>3350</v>
      </c>
      <c r="C62" s="284"/>
      <c r="D62" s="323" t="s">
        <v>1420</v>
      </c>
      <c r="E62" s="320">
        <v>16600</v>
      </c>
    </row>
    <row r="63" spans="1:5" x14ac:dyDescent="0.2">
      <c r="A63" s="323" t="s">
        <v>1196</v>
      </c>
      <c r="B63" s="320">
        <v>3352.07</v>
      </c>
      <c r="C63" s="284"/>
      <c r="D63" s="323" t="s">
        <v>1421</v>
      </c>
      <c r="E63" s="320">
        <v>16900</v>
      </c>
    </row>
    <row r="64" spans="1:5" x14ac:dyDescent="0.2">
      <c r="A64" s="323" t="s">
        <v>321</v>
      </c>
      <c r="B64" s="320">
        <v>3360</v>
      </c>
      <c r="C64" s="284"/>
      <c r="D64" s="323" t="s">
        <v>1422</v>
      </c>
      <c r="E64" s="320">
        <v>16945</v>
      </c>
    </row>
    <row r="65" spans="1:5" x14ac:dyDescent="0.2">
      <c r="A65" s="323" t="s">
        <v>587</v>
      </c>
      <c r="B65" s="320">
        <v>3360</v>
      </c>
      <c r="C65" s="284"/>
      <c r="D65" s="323" t="s">
        <v>1423</v>
      </c>
      <c r="E65" s="320">
        <v>17424.3</v>
      </c>
    </row>
    <row r="66" spans="1:5" x14ac:dyDescent="0.2">
      <c r="A66" s="323" t="s">
        <v>1197</v>
      </c>
      <c r="B66" s="320">
        <v>3400</v>
      </c>
      <c r="C66" s="284"/>
      <c r="D66" s="323" t="s">
        <v>1424</v>
      </c>
      <c r="E66" s="320">
        <v>17436</v>
      </c>
    </row>
    <row r="67" spans="1:5" x14ac:dyDescent="0.2">
      <c r="A67" s="323" t="s">
        <v>1198</v>
      </c>
      <c r="B67" s="320">
        <v>3400</v>
      </c>
      <c r="C67" s="284"/>
      <c r="D67" s="323" t="s">
        <v>1425</v>
      </c>
      <c r="E67" s="320">
        <v>18000</v>
      </c>
    </row>
    <row r="68" spans="1:5" x14ac:dyDescent="0.2">
      <c r="A68" s="323" t="s">
        <v>1199</v>
      </c>
      <c r="B68" s="320">
        <v>3406.84</v>
      </c>
      <c r="C68" s="284"/>
      <c r="D68" s="323" t="s">
        <v>1426</v>
      </c>
      <c r="E68" s="320">
        <v>18300</v>
      </c>
    </row>
    <row r="69" spans="1:5" x14ac:dyDescent="0.2">
      <c r="A69" s="323" t="s">
        <v>1200</v>
      </c>
      <c r="B69" s="320">
        <v>3419.2</v>
      </c>
      <c r="C69" s="284"/>
      <c r="D69" s="323" t="s">
        <v>1427</v>
      </c>
      <c r="E69" s="320">
        <v>18433.599999999999</v>
      </c>
    </row>
    <row r="70" spans="1:5" x14ac:dyDescent="0.2">
      <c r="A70" s="323" t="s">
        <v>1201</v>
      </c>
      <c r="B70" s="320">
        <v>3433</v>
      </c>
      <c r="C70" s="284"/>
      <c r="D70" s="323" t="s">
        <v>1428</v>
      </c>
      <c r="E70" s="320">
        <v>18907.490000000002</v>
      </c>
    </row>
    <row r="71" spans="1:5" x14ac:dyDescent="0.2">
      <c r="A71" s="323" t="s">
        <v>1202</v>
      </c>
      <c r="B71" s="320">
        <v>3485</v>
      </c>
      <c r="C71" s="284"/>
      <c r="D71" s="323" t="s">
        <v>1429</v>
      </c>
      <c r="E71" s="320">
        <v>19200</v>
      </c>
    </row>
    <row r="72" spans="1:5" x14ac:dyDescent="0.2">
      <c r="A72" s="323" t="s">
        <v>1203</v>
      </c>
      <c r="B72" s="320">
        <v>3486</v>
      </c>
      <c r="C72" s="284"/>
      <c r="D72" s="323" t="s">
        <v>1430</v>
      </c>
      <c r="E72" s="320">
        <v>19620</v>
      </c>
    </row>
    <row r="73" spans="1:5" x14ac:dyDescent="0.2">
      <c r="A73" s="323" t="s">
        <v>1204</v>
      </c>
      <c r="B73" s="320">
        <v>3500</v>
      </c>
      <c r="C73" s="284"/>
      <c r="D73" s="323" t="s">
        <v>1431</v>
      </c>
      <c r="E73" s="320">
        <v>19893.919999999998</v>
      </c>
    </row>
    <row r="74" spans="1:5" x14ac:dyDescent="0.2">
      <c r="A74" s="323" t="s">
        <v>1205</v>
      </c>
      <c r="B74" s="320">
        <v>3500</v>
      </c>
      <c r="C74" s="284"/>
      <c r="D74" s="323" t="s">
        <v>1432</v>
      </c>
      <c r="E74" s="320">
        <v>20000</v>
      </c>
    </row>
    <row r="75" spans="1:5" x14ac:dyDescent="0.2">
      <c r="A75" s="323" t="s">
        <v>1206</v>
      </c>
      <c r="B75" s="320">
        <v>3500</v>
      </c>
      <c r="C75" s="284"/>
      <c r="D75" s="323" t="s">
        <v>1433</v>
      </c>
      <c r="E75" s="320">
        <v>20191.02</v>
      </c>
    </row>
    <row r="76" spans="1:5" x14ac:dyDescent="0.2">
      <c r="A76" s="323" t="s">
        <v>1207</v>
      </c>
      <c r="B76" s="320">
        <v>3500</v>
      </c>
      <c r="C76" s="284"/>
      <c r="D76" s="323" t="s">
        <v>1434</v>
      </c>
      <c r="E76" s="320">
        <v>20194.5</v>
      </c>
    </row>
    <row r="77" spans="1:5" x14ac:dyDescent="0.2">
      <c r="A77" s="323" t="s">
        <v>1208</v>
      </c>
      <c r="B77" s="320">
        <v>3500</v>
      </c>
      <c r="C77" s="284"/>
      <c r="D77" s="323" t="s">
        <v>1435</v>
      </c>
      <c r="E77" s="320">
        <v>20208</v>
      </c>
    </row>
    <row r="78" spans="1:5" x14ac:dyDescent="0.2">
      <c r="A78" s="323" t="s">
        <v>313</v>
      </c>
      <c r="B78" s="320">
        <v>3570</v>
      </c>
      <c r="C78" s="284"/>
      <c r="D78" s="323" t="s">
        <v>1436</v>
      </c>
      <c r="E78" s="320">
        <v>20400</v>
      </c>
    </row>
    <row r="79" spans="1:5" x14ac:dyDescent="0.2">
      <c r="A79" s="323" t="s">
        <v>1209</v>
      </c>
      <c r="B79" s="320">
        <v>3600</v>
      </c>
      <c r="C79" s="284"/>
      <c r="D79" s="323" t="s">
        <v>1437</v>
      </c>
      <c r="E79" s="320">
        <v>20500</v>
      </c>
    </row>
    <row r="80" spans="1:5" x14ac:dyDescent="0.2">
      <c r="A80" s="323" t="s">
        <v>1210</v>
      </c>
      <c r="B80" s="320">
        <v>3614.32</v>
      </c>
      <c r="C80" s="284"/>
      <c r="D80" s="323" t="s">
        <v>1438</v>
      </c>
      <c r="E80" s="320">
        <v>20844</v>
      </c>
    </row>
    <row r="81" spans="1:5" x14ac:dyDescent="0.2">
      <c r="A81" s="323" t="s">
        <v>1211</v>
      </c>
      <c r="B81" s="320">
        <v>3623.8</v>
      </c>
      <c r="C81" s="284"/>
      <c r="D81" s="323" t="s">
        <v>1439</v>
      </c>
      <c r="E81" s="320">
        <v>21345.51</v>
      </c>
    </row>
    <row r="82" spans="1:5" x14ac:dyDescent="0.2">
      <c r="A82" s="323" t="s">
        <v>1212</v>
      </c>
      <c r="B82" s="320">
        <v>3675.81</v>
      </c>
      <c r="C82" s="284"/>
      <c r="D82" s="323" t="s">
        <v>1440</v>
      </c>
      <c r="E82" s="320">
        <v>22177.68</v>
      </c>
    </row>
    <row r="83" spans="1:5" x14ac:dyDescent="0.2">
      <c r="A83" s="323" t="s">
        <v>1213</v>
      </c>
      <c r="B83" s="320">
        <v>3692</v>
      </c>
      <c r="C83" s="284"/>
      <c r="D83" s="323" t="s">
        <v>1441</v>
      </c>
      <c r="E83" s="320">
        <v>23226.5</v>
      </c>
    </row>
    <row r="84" spans="1:5" x14ac:dyDescent="0.2">
      <c r="A84" s="323" t="s">
        <v>1214</v>
      </c>
      <c r="B84" s="320">
        <v>3723.16</v>
      </c>
      <c r="C84" s="284"/>
      <c r="D84" s="323" t="s">
        <v>1442</v>
      </c>
      <c r="E84" s="320">
        <v>23300.33</v>
      </c>
    </row>
    <row r="85" spans="1:5" x14ac:dyDescent="0.2">
      <c r="A85" s="323" t="s">
        <v>1215</v>
      </c>
      <c r="B85" s="320">
        <v>3745.95</v>
      </c>
      <c r="C85" s="284"/>
      <c r="D85" s="323" t="s">
        <v>1443</v>
      </c>
      <c r="E85" s="320">
        <v>23410.44</v>
      </c>
    </row>
    <row r="86" spans="1:5" x14ac:dyDescent="0.2">
      <c r="A86" s="323" t="s">
        <v>1216</v>
      </c>
      <c r="B86" s="320">
        <v>3750</v>
      </c>
      <c r="C86" s="284"/>
      <c r="D86" s="323" t="s">
        <v>1444</v>
      </c>
      <c r="E86" s="320">
        <v>23475.61</v>
      </c>
    </row>
    <row r="87" spans="1:5" x14ac:dyDescent="0.2">
      <c r="A87" s="323" t="s">
        <v>1217</v>
      </c>
      <c r="B87" s="320">
        <v>3776</v>
      </c>
      <c r="C87" s="284"/>
      <c r="D87" s="323" t="s">
        <v>1445</v>
      </c>
      <c r="E87" s="320">
        <v>23625</v>
      </c>
    </row>
    <row r="88" spans="1:5" x14ac:dyDescent="0.2">
      <c r="A88" s="323" t="s">
        <v>1218</v>
      </c>
      <c r="B88" s="320">
        <v>3800</v>
      </c>
      <c r="C88" s="284"/>
      <c r="D88" s="323" t="s">
        <v>1446</v>
      </c>
      <c r="E88" s="320">
        <v>24168.42</v>
      </c>
    </row>
    <row r="89" spans="1:5" x14ac:dyDescent="0.2">
      <c r="A89" s="323" t="s">
        <v>1219</v>
      </c>
      <c r="B89" s="320">
        <v>3889</v>
      </c>
      <c r="C89" s="284"/>
      <c r="D89" s="323" t="s">
        <v>1447</v>
      </c>
      <c r="E89" s="320">
        <v>24716.49</v>
      </c>
    </row>
    <row r="90" spans="1:5" x14ac:dyDescent="0.2">
      <c r="A90" s="323" t="s">
        <v>1220</v>
      </c>
      <c r="B90" s="320">
        <v>3956.02</v>
      </c>
      <c r="C90" s="284"/>
      <c r="D90" s="323" t="s">
        <v>802</v>
      </c>
      <c r="E90" s="320">
        <v>25000</v>
      </c>
    </row>
    <row r="91" spans="1:5" x14ac:dyDescent="0.2">
      <c r="A91" s="323" t="s">
        <v>1221</v>
      </c>
      <c r="B91" s="320">
        <v>3967.8</v>
      </c>
      <c r="C91" s="284"/>
      <c r="D91" s="323" t="s">
        <v>1448</v>
      </c>
      <c r="E91" s="320">
        <v>25009.78</v>
      </c>
    </row>
    <row r="92" spans="1:5" x14ac:dyDescent="0.2">
      <c r="A92" s="323" t="s">
        <v>1222</v>
      </c>
      <c r="B92" s="320">
        <v>3975</v>
      </c>
      <c r="C92" s="284"/>
      <c r="D92" s="323" t="s">
        <v>1449</v>
      </c>
      <c r="E92" s="320">
        <v>25061.97</v>
      </c>
    </row>
    <row r="93" spans="1:5" x14ac:dyDescent="0.2">
      <c r="A93" s="323" t="s">
        <v>1223</v>
      </c>
      <c r="B93" s="320">
        <v>3980</v>
      </c>
      <c r="C93" s="284"/>
      <c r="D93" s="323" t="s">
        <v>1450</v>
      </c>
      <c r="E93" s="320">
        <v>25458.75</v>
      </c>
    </row>
    <row r="94" spans="1:5" x14ac:dyDescent="0.2">
      <c r="A94" s="323" t="s">
        <v>1224</v>
      </c>
      <c r="B94" s="320">
        <v>4000</v>
      </c>
      <c r="C94" s="284"/>
      <c r="D94" s="323" t="s">
        <v>1451</v>
      </c>
      <c r="E94" s="320">
        <v>26312.5</v>
      </c>
    </row>
    <row r="95" spans="1:5" x14ac:dyDescent="0.2">
      <c r="A95" s="323" t="s">
        <v>1225</v>
      </c>
      <c r="B95" s="320">
        <v>4000</v>
      </c>
      <c r="C95" s="284"/>
      <c r="D95" s="323" t="s">
        <v>1452</v>
      </c>
      <c r="E95" s="320">
        <v>26511.31</v>
      </c>
    </row>
    <row r="96" spans="1:5" x14ac:dyDescent="0.2">
      <c r="A96" s="323" t="s">
        <v>1226</v>
      </c>
      <c r="B96" s="320">
        <v>4010</v>
      </c>
      <c r="C96" s="284"/>
      <c r="D96" s="323" t="s">
        <v>1453</v>
      </c>
      <c r="E96" s="320">
        <v>26736.21</v>
      </c>
    </row>
    <row r="97" spans="1:5" x14ac:dyDescent="0.2">
      <c r="A97" s="323" t="s">
        <v>1227</v>
      </c>
      <c r="B97" s="320">
        <v>4050</v>
      </c>
      <c r="C97" s="284"/>
      <c r="D97" s="323" t="s">
        <v>1454</v>
      </c>
      <c r="E97" s="320">
        <v>27000</v>
      </c>
    </row>
    <row r="98" spans="1:5" x14ac:dyDescent="0.2">
      <c r="A98" s="323" t="s">
        <v>1228</v>
      </c>
      <c r="B98" s="320">
        <v>4050</v>
      </c>
      <c r="C98" s="284"/>
      <c r="D98" s="323" t="s">
        <v>1455</v>
      </c>
      <c r="E98" s="320">
        <v>27756</v>
      </c>
    </row>
    <row r="99" spans="1:5" x14ac:dyDescent="0.2">
      <c r="A99" s="323" t="s">
        <v>1229</v>
      </c>
      <c r="B99" s="320">
        <v>4063.95</v>
      </c>
      <c r="C99" s="284"/>
      <c r="D99" s="323" t="s">
        <v>1456</v>
      </c>
      <c r="E99" s="320">
        <v>28200</v>
      </c>
    </row>
    <row r="100" spans="1:5" x14ac:dyDescent="0.2">
      <c r="A100" s="323" t="s">
        <v>1230</v>
      </c>
      <c r="B100" s="320">
        <v>4084.89</v>
      </c>
      <c r="C100" s="284"/>
      <c r="D100" s="323" t="s">
        <v>1457</v>
      </c>
      <c r="E100" s="320">
        <v>28380.25</v>
      </c>
    </row>
    <row r="101" spans="1:5" x14ac:dyDescent="0.2">
      <c r="A101" s="323" t="s">
        <v>1231</v>
      </c>
      <c r="B101" s="320">
        <v>4093.5</v>
      </c>
      <c r="C101" s="284"/>
      <c r="D101" s="323" t="s">
        <v>1458</v>
      </c>
      <c r="E101" s="320">
        <v>28549.84</v>
      </c>
    </row>
    <row r="102" spans="1:5" x14ac:dyDescent="0.2">
      <c r="A102" s="323" t="s">
        <v>1232</v>
      </c>
      <c r="B102" s="320">
        <v>4163</v>
      </c>
      <c r="C102" s="284"/>
      <c r="D102" s="323" t="s">
        <v>1459</v>
      </c>
      <c r="E102" s="320">
        <v>29687</v>
      </c>
    </row>
    <row r="103" spans="1:5" x14ac:dyDescent="0.2">
      <c r="A103" s="323" t="s">
        <v>1233</v>
      </c>
      <c r="B103" s="320">
        <v>4165</v>
      </c>
      <c r="C103" s="284"/>
      <c r="D103" s="323" t="s">
        <v>1460</v>
      </c>
      <c r="E103" s="320">
        <v>30459.11</v>
      </c>
    </row>
    <row r="104" spans="1:5" x14ac:dyDescent="0.2">
      <c r="A104" s="323" t="s">
        <v>1234</v>
      </c>
      <c r="B104" s="320">
        <v>4254.18</v>
      </c>
      <c r="C104" s="284"/>
      <c r="D104" s="323" t="s">
        <v>1461</v>
      </c>
      <c r="E104" s="320">
        <v>30503.55</v>
      </c>
    </row>
    <row r="105" spans="1:5" x14ac:dyDescent="0.2">
      <c r="A105" s="323" t="s">
        <v>1235</v>
      </c>
      <c r="B105" s="320">
        <v>4300.6000000000004</v>
      </c>
      <c r="C105" s="284"/>
      <c r="D105" s="323" t="s">
        <v>1462</v>
      </c>
      <c r="E105" s="320">
        <v>31122.25</v>
      </c>
    </row>
    <row r="106" spans="1:5" x14ac:dyDescent="0.2">
      <c r="A106" s="323" t="s">
        <v>1236</v>
      </c>
      <c r="B106" s="320">
        <v>4303</v>
      </c>
      <c r="C106" s="284"/>
      <c r="D106" s="323" t="s">
        <v>1463</v>
      </c>
      <c r="E106" s="320">
        <v>31257</v>
      </c>
    </row>
    <row r="107" spans="1:5" x14ac:dyDescent="0.2">
      <c r="A107" s="323" t="s">
        <v>1237</v>
      </c>
      <c r="B107" s="320">
        <v>4312.5</v>
      </c>
      <c r="C107" s="284"/>
      <c r="D107" s="323" t="s">
        <v>1464</v>
      </c>
      <c r="E107" s="320">
        <v>32217</v>
      </c>
    </row>
    <row r="108" spans="1:5" x14ac:dyDescent="0.2">
      <c r="A108" s="323" t="s">
        <v>1238</v>
      </c>
      <c r="B108" s="320">
        <v>4419.28</v>
      </c>
      <c r="C108" s="284"/>
      <c r="D108" s="323" t="s">
        <v>1465</v>
      </c>
      <c r="E108" s="320">
        <v>32250</v>
      </c>
    </row>
    <row r="109" spans="1:5" x14ac:dyDescent="0.2">
      <c r="A109" s="323" t="s">
        <v>1239</v>
      </c>
      <c r="B109" s="320">
        <v>4427.6400000000003</v>
      </c>
      <c r="C109" s="284"/>
      <c r="D109" s="323" t="s">
        <v>1466</v>
      </c>
      <c r="E109" s="320">
        <v>32587.13</v>
      </c>
    </row>
    <row r="110" spans="1:5" x14ac:dyDescent="0.2">
      <c r="A110" s="323" t="s">
        <v>1240</v>
      </c>
      <c r="B110" s="320">
        <v>4444</v>
      </c>
      <c r="C110" s="284"/>
      <c r="D110" s="323" t="s">
        <v>1467</v>
      </c>
      <c r="E110" s="320">
        <v>32830</v>
      </c>
    </row>
    <row r="111" spans="1:5" x14ac:dyDescent="0.2">
      <c r="A111" s="323" t="s">
        <v>1241</v>
      </c>
      <c r="B111" s="320">
        <v>4460</v>
      </c>
      <c r="C111" s="284"/>
      <c r="D111" s="323" t="s">
        <v>1468</v>
      </c>
      <c r="E111" s="320">
        <v>33497</v>
      </c>
    </row>
    <row r="112" spans="1:5" x14ac:dyDescent="0.2">
      <c r="A112" s="323" t="s">
        <v>1242</v>
      </c>
      <c r="B112" s="320">
        <v>4462.78</v>
      </c>
      <c r="C112" s="284"/>
      <c r="D112" s="323" t="s">
        <v>1469</v>
      </c>
      <c r="E112" s="320">
        <v>33570</v>
      </c>
    </row>
    <row r="113" spans="1:5" x14ac:dyDescent="0.2">
      <c r="A113" s="323" t="s">
        <v>1243</v>
      </c>
      <c r="B113" s="320">
        <v>4472</v>
      </c>
      <c r="C113" s="284"/>
      <c r="D113" s="323" t="s">
        <v>1470</v>
      </c>
      <c r="E113" s="320">
        <v>33594.5</v>
      </c>
    </row>
    <row r="114" spans="1:5" x14ac:dyDescent="0.2">
      <c r="A114" s="323" t="s">
        <v>1244</v>
      </c>
      <c r="B114" s="320">
        <v>4500</v>
      </c>
      <c r="C114" s="284"/>
      <c r="D114" s="323" t="s">
        <v>1471</v>
      </c>
      <c r="E114" s="320">
        <v>33675</v>
      </c>
    </row>
    <row r="115" spans="1:5" x14ac:dyDescent="0.2">
      <c r="A115" s="323" t="s">
        <v>1245</v>
      </c>
      <c r="B115" s="320">
        <v>4509.75</v>
      </c>
      <c r="C115" s="284"/>
      <c r="D115" s="323" t="s">
        <v>1472</v>
      </c>
      <c r="E115" s="320">
        <v>33820</v>
      </c>
    </row>
    <row r="116" spans="1:5" x14ac:dyDescent="0.2">
      <c r="A116" s="323" t="s">
        <v>1246</v>
      </c>
      <c r="B116" s="320">
        <v>4527.25</v>
      </c>
      <c r="C116" s="284"/>
      <c r="D116" s="323" t="s">
        <v>1473</v>
      </c>
      <c r="E116" s="320">
        <v>34416.65</v>
      </c>
    </row>
    <row r="117" spans="1:5" x14ac:dyDescent="0.2">
      <c r="A117" s="323" t="s">
        <v>1247</v>
      </c>
      <c r="B117" s="320">
        <v>4530</v>
      </c>
      <c r="C117" s="284"/>
      <c r="D117" s="323" t="s">
        <v>1474</v>
      </c>
      <c r="E117" s="320">
        <v>35719</v>
      </c>
    </row>
    <row r="118" spans="1:5" x14ac:dyDescent="0.2">
      <c r="A118" s="323" t="s">
        <v>1248</v>
      </c>
      <c r="B118" s="320">
        <v>4537.5</v>
      </c>
      <c r="C118" s="284"/>
      <c r="D118" s="323" t="s">
        <v>1475</v>
      </c>
      <c r="E118" s="320">
        <v>35786.410000000003</v>
      </c>
    </row>
    <row r="119" spans="1:5" x14ac:dyDescent="0.2">
      <c r="A119" s="323" t="s">
        <v>1249</v>
      </c>
      <c r="B119" s="320">
        <v>4540.22</v>
      </c>
      <c r="C119" s="284"/>
      <c r="D119" s="323" t="s">
        <v>1476</v>
      </c>
      <c r="E119" s="320">
        <v>37477</v>
      </c>
    </row>
    <row r="120" spans="1:5" x14ac:dyDescent="0.2">
      <c r="A120" s="323" t="s">
        <v>1250</v>
      </c>
      <c r="B120" s="320">
        <v>4559.2</v>
      </c>
      <c r="C120" s="284"/>
      <c r="D120" s="323" t="s">
        <v>1477</v>
      </c>
      <c r="E120" s="320">
        <v>37717</v>
      </c>
    </row>
    <row r="121" spans="1:5" x14ac:dyDescent="0.2">
      <c r="A121" s="323" t="s">
        <v>1251</v>
      </c>
      <c r="B121" s="320">
        <v>4570.5</v>
      </c>
      <c r="C121" s="284"/>
      <c r="D121" s="323" t="s">
        <v>1478</v>
      </c>
      <c r="E121" s="320">
        <v>38400</v>
      </c>
    </row>
    <row r="122" spans="1:5" x14ac:dyDescent="0.2">
      <c r="A122" s="323" t="s">
        <v>1252</v>
      </c>
      <c r="B122" s="320">
        <v>4663.16</v>
      </c>
      <c r="C122" s="284"/>
      <c r="D122" s="323" t="s">
        <v>1479</v>
      </c>
      <c r="E122" s="320">
        <v>38882.449999999997</v>
      </c>
    </row>
    <row r="123" spans="1:5" x14ac:dyDescent="0.2">
      <c r="A123" s="323" t="s">
        <v>1253</v>
      </c>
      <c r="B123" s="320">
        <v>4684.26</v>
      </c>
      <c r="C123" s="284"/>
      <c r="D123" s="323" t="s">
        <v>1480</v>
      </c>
      <c r="E123" s="320">
        <v>39442.5</v>
      </c>
    </row>
    <row r="124" spans="1:5" x14ac:dyDescent="0.2">
      <c r="A124" s="323" t="s">
        <v>1254</v>
      </c>
      <c r="B124" s="320">
        <v>4725</v>
      </c>
      <c r="C124" s="284"/>
      <c r="D124" s="323" t="s">
        <v>1481</v>
      </c>
      <c r="E124" s="320">
        <v>39461.99</v>
      </c>
    </row>
    <row r="125" spans="1:5" x14ac:dyDescent="0.2">
      <c r="A125" s="323" t="s">
        <v>1255</v>
      </c>
      <c r="B125" s="320">
        <v>4734.3</v>
      </c>
      <c r="C125" s="284"/>
      <c r="D125" s="323" t="s">
        <v>1482</v>
      </c>
      <c r="E125" s="320">
        <v>39573.32</v>
      </c>
    </row>
    <row r="126" spans="1:5" x14ac:dyDescent="0.2">
      <c r="A126" s="323" t="s">
        <v>1256</v>
      </c>
      <c r="B126" s="320">
        <v>4750</v>
      </c>
      <c r="C126" s="284"/>
      <c r="D126" s="323" t="s">
        <v>1483</v>
      </c>
      <c r="E126" s="320">
        <v>39919.440000000002</v>
      </c>
    </row>
    <row r="127" spans="1:5" x14ac:dyDescent="0.2">
      <c r="A127" s="323" t="s">
        <v>1257</v>
      </c>
      <c r="B127" s="320">
        <v>4760</v>
      </c>
      <c r="C127" s="284"/>
      <c r="D127" s="323" t="s">
        <v>1484</v>
      </c>
      <c r="E127" s="320">
        <v>40000</v>
      </c>
    </row>
    <row r="128" spans="1:5" x14ac:dyDescent="0.2">
      <c r="A128" s="323" t="s">
        <v>1258</v>
      </c>
      <c r="B128" s="320">
        <v>4852.75</v>
      </c>
      <c r="C128" s="284"/>
      <c r="D128" s="323" t="s">
        <v>1485</v>
      </c>
      <c r="E128" s="320">
        <v>40597</v>
      </c>
    </row>
    <row r="129" spans="1:5" x14ac:dyDescent="0.2">
      <c r="A129" s="323" t="s">
        <v>1259</v>
      </c>
      <c r="B129" s="320">
        <v>4900</v>
      </c>
      <c r="C129" s="284"/>
      <c r="D129" s="323" t="s">
        <v>1486</v>
      </c>
      <c r="E129" s="320">
        <v>41057.730000000003</v>
      </c>
    </row>
    <row r="130" spans="1:5" x14ac:dyDescent="0.2">
      <c r="A130" s="323" t="s">
        <v>1260</v>
      </c>
      <c r="B130" s="320">
        <v>4905</v>
      </c>
      <c r="C130" s="284"/>
      <c r="D130" s="323" t="s">
        <v>1487</v>
      </c>
      <c r="E130" s="320">
        <v>41145.82</v>
      </c>
    </row>
    <row r="131" spans="1:5" x14ac:dyDescent="0.2">
      <c r="A131" s="323" t="s">
        <v>1261</v>
      </c>
      <c r="B131" s="320">
        <v>4918.8999999999996</v>
      </c>
      <c r="C131" s="284"/>
      <c r="D131" s="323" t="s">
        <v>1488</v>
      </c>
      <c r="E131" s="320">
        <v>42226.61</v>
      </c>
    </row>
    <row r="132" spans="1:5" x14ac:dyDescent="0.2">
      <c r="A132" s="323" t="s">
        <v>1262</v>
      </c>
      <c r="B132" s="320">
        <v>4937.16</v>
      </c>
      <c r="C132" s="284"/>
      <c r="D132" s="323" t="s">
        <v>1489</v>
      </c>
      <c r="E132" s="320">
        <v>42910</v>
      </c>
    </row>
    <row r="133" spans="1:5" x14ac:dyDescent="0.2">
      <c r="A133" s="323" t="s">
        <v>1263</v>
      </c>
      <c r="B133" s="320">
        <v>4943.4399999999996</v>
      </c>
      <c r="C133" s="284"/>
      <c r="D133" s="323" t="s">
        <v>1490</v>
      </c>
      <c r="E133" s="320">
        <v>42965</v>
      </c>
    </row>
    <row r="134" spans="1:5" x14ac:dyDescent="0.2">
      <c r="A134" s="323" t="s">
        <v>1264</v>
      </c>
      <c r="B134" s="320">
        <v>5000</v>
      </c>
      <c r="C134" s="284"/>
      <c r="D134" s="323" t="s">
        <v>1491</v>
      </c>
      <c r="E134" s="320">
        <v>43338.1</v>
      </c>
    </row>
    <row r="135" spans="1:5" x14ac:dyDescent="0.2">
      <c r="A135" s="323" t="s">
        <v>1265</v>
      </c>
      <c r="B135" s="320">
        <v>5000</v>
      </c>
      <c r="C135" s="284"/>
      <c r="D135" s="323" t="s">
        <v>1492</v>
      </c>
      <c r="E135" s="320">
        <v>44376.14</v>
      </c>
    </row>
    <row r="136" spans="1:5" x14ac:dyDescent="0.2">
      <c r="A136" s="323" t="s">
        <v>1266</v>
      </c>
      <c r="B136" s="320">
        <v>5045.1000000000004</v>
      </c>
      <c r="C136" s="284"/>
      <c r="D136" s="323" t="s">
        <v>1493</v>
      </c>
      <c r="E136" s="320">
        <v>45244.15</v>
      </c>
    </row>
    <row r="137" spans="1:5" x14ac:dyDescent="0.2">
      <c r="A137" s="323" t="s">
        <v>1267</v>
      </c>
      <c r="B137" s="320">
        <v>5090</v>
      </c>
      <c r="C137" s="284"/>
      <c r="D137" s="323" t="s">
        <v>1494</v>
      </c>
      <c r="E137" s="320">
        <v>45335.95</v>
      </c>
    </row>
    <row r="138" spans="1:5" x14ac:dyDescent="0.2">
      <c r="A138" s="323" t="s">
        <v>1268</v>
      </c>
      <c r="B138" s="320">
        <v>5128</v>
      </c>
      <c r="C138" s="284"/>
      <c r="D138" s="323" t="s">
        <v>1495</v>
      </c>
      <c r="E138" s="320">
        <v>45584.49</v>
      </c>
    </row>
    <row r="139" spans="1:5" x14ac:dyDescent="0.2">
      <c r="A139" s="323" t="s">
        <v>1269</v>
      </c>
      <c r="B139" s="320">
        <v>5138</v>
      </c>
      <c r="C139" s="284"/>
      <c r="D139" s="323" t="s">
        <v>1496</v>
      </c>
      <c r="E139" s="320">
        <v>45892</v>
      </c>
    </row>
    <row r="140" spans="1:5" x14ac:dyDescent="0.2">
      <c r="A140" s="323" t="s">
        <v>1270</v>
      </c>
      <c r="B140" s="320">
        <v>5150.45</v>
      </c>
      <c r="C140" s="284"/>
      <c r="D140" s="323" t="s">
        <v>1497</v>
      </c>
      <c r="E140" s="320">
        <v>45990.78</v>
      </c>
    </row>
    <row r="141" spans="1:5" x14ac:dyDescent="0.2">
      <c r="A141" s="323" t="s">
        <v>1271</v>
      </c>
      <c r="B141" s="320">
        <v>5155</v>
      </c>
      <c r="C141" s="284"/>
      <c r="D141" s="323" t="s">
        <v>1498</v>
      </c>
      <c r="E141" s="320">
        <v>46282.39</v>
      </c>
    </row>
    <row r="142" spans="1:5" x14ac:dyDescent="0.2">
      <c r="A142" s="323" t="s">
        <v>1272</v>
      </c>
      <c r="B142" s="320">
        <v>5250</v>
      </c>
      <c r="C142" s="284"/>
      <c r="D142" s="323" t="s">
        <v>1499</v>
      </c>
      <c r="E142" s="320">
        <v>46381.48</v>
      </c>
    </row>
    <row r="143" spans="1:5" x14ac:dyDescent="0.2">
      <c r="A143" s="323" t="s">
        <v>1273</v>
      </c>
      <c r="B143" s="320">
        <v>5300</v>
      </c>
      <c r="C143" s="284"/>
      <c r="D143" s="323" t="s">
        <v>1500</v>
      </c>
      <c r="E143" s="320">
        <v>46928.56</v>
      </c>
    </row>
    <row r="144" spans="1:5" x14ac:dyDescent="0.2">
      <c r="A144" s="323" t="s">
        <v>1274</v>
      </c>
      <c r="B144" s="320">
        <v>5300</v>
      </c>
      <c r="C144" s="284"/>
      <c r="D144" s="323" t="s">
        <v>1501</v>
      </c>
      <c r="E144" s="320">
        <v>47706</v>
      </c>
    </row>
    <row r="145" spans="1:5" x14ac:dyDescent="0.2">
      <c r="A145" s="323" t="s">
        <v>1275</v>
      </c>
      <c r="B145" s="320">
        <v>5342.5</v>
      </c>
      <c r="C145" s="284"/>
      <c r="D145" s="323" t="s">
        <v>1502</v>
      </c>
      <c r="E145" s="320">
        <v>48923.88</v>
      </c>
    </row>
    <row r="146" spans="1:5" x14ac:dyDescent="0.2">
      <c r="A146" s="323" t="s">
        <v>1276</v>
      </c>
      <c r="B146" s="320">
        <v>5350</v>
      </c>
      <c r="C146" s="284"/>
      <c r="D146" s="323" t="s">
        <v>1503</v>
      </c>
      <c r="E146" s="320">
        <v>50623.199999999997</v>
      </c>
    </row>
    <row r="147" spans="1:5" x14ac:dyDescent="0.2">
      <c r="A147" s="323" t="s">
        <v>1277</v>
      </c>
      <c r="B147" s="320">
        <v>5416.5</v>
      </c>
      <c r="C147" s="284"/>
      <c r="D147" s="323" t="s">
        <v>1504</v>
      </c>
      <c r="E147" s="320">
        <v>53800</v>
      </c>
    </row>
    <row r="148" spans="1:5" x14ac:dyDescent="0.2">
      <c r="A148" s="323" t="s">
        <v>1278</v>
      </c>
      <c r="B148" s="320">
        <v>5452.27</v>
      </c>
      <c r="C148" s="284"/>
      <c r="D148" s="323" t="s">
        <v>1505</v>
      </c>
      <c r="E148" s="320">
        <v>56052.1</v>
      </c>
    </row>
    <row r="149" spans="1:5" x14ac:dyDescent="0.2">
      <c r="A149" s="323" t="s">
        <v>1279</v>
      </c>
      <c r="B149" s="320">
        <v>5523.13</v>
      </c>
      <c r="C149" s="284"/>
      <c r="D149" s="323" t="s">
        <v>1506</v>
      </c>
      <c r="E149" s="320">
        <v>58869.8</v>
      </c>
    </row>
    <row r="150" spans="1:5" x14ac:dyDescent="0.2">
      <c r="A150" s="323" t="s">
        <v>1280</v>
      </c>
      <c r="B150" s="320">
        <v>5595.95</v>
      </c>
      <c r="C150" s="284"/>
      <c r="D150" s="323" t="s">
        <v>1507</v>
      </c>
      <c r="E150" s="320">
        <v>60797.33</v>
      </c>
    </row>
    <row r="151" spans="1:5" x14ac:dyDescent="0.2">
      <c r="A151" s="323" t="s">
        <v>1281</v>
      </c>
      <c r="B151" s="320">
        <v>5628</v>
      </c>
      <c r="C151" s="284"/>
      <c r="D151" s="323" t="s">
        <v>1508</v>
      </c>
      <c r="E151" s="320">
        <v>61100</v>
      </c>
    </row>
    <row r="152" spans="1:5" x14ac:dyDescent="0.2">
      <c r="A152" s="323" t="s">
        <v>1282</v>
      </c>
      <c r="B152" s="320">
        <v>5642.5</v>
      </c>
      <c r="C152" s="284"/>
      <c r="D152" s="323" t="s">
        <v>1509</v>
      </c>
      <c r="E152" s="320">
        <v>62558.92</v>
      </c>
    </row>
    <row r="153" spans="1:5" x14ac:dyDescent="0.2">
      <c r="A153" s="323" t="s">
        <v>1283</v>
      </c>
      <c r="B153" s="320">
        <v>5645.27</v>
      </c>
      <c r="C153" s="284"/>
      <c r="D153" s="323" t="s">
        <v>1510</v>
      </c>
      <c r="E153" s="320">
        <v>63927</v>
      </c>
    </row>
    <row r="154" spans="1:5" x14ac:dyDescent="0.2">
      <c r="A154" s="323" t="s">
        <v>1284</v>
      </c>
      <c r="B154" s="320">
        <v>5649.39</v>
      </c>
      <c r="C154" s="284"/>
      <c r="D154" s="323" t="s">
        <v>1511</v>
      </c>
      <c r="E154" s="320">
        <v>64946.28</v>
      </c>
    </row>
    <row r="155" spans="1:5" x14ac:dyDescent="0.2">
      <c r="A155" s="323" t="s">
        <v>1285</v>
      </c>
      <c r="B155" s="320">
        <v>5660.75</v>
      </c>
      <c r="C155" s="284"/>
      <c r="D155" s="323" t="s">
        <v>1512</v>
      </c>
      <c r="E155" s="320">
        <v>65000</v>
      </c>
    </row>
    <row r="156" spans="1:5" x14ac:dyDescent="0.2">
      <c r="A156" s="323" t="s">
        <v>1286</v>
      </c>
      <c r="B156" s="320">
        <v>5666</v>
      </c>
      <c r="C156" s="284"/>
      <c r="D156" s="323" t="s">
        <v>1513</v>
      </c>
      <c r="E156" s="320">
        <v>69925.460000000006</v>
      </c>
    </row>
    <row r="157" spans="1:5" x14ac:dyDescent="0.2">
      <c r="A157" s="323" t="s">
        <v>1287</v>
      </c>
      <c r="B157" s="320">
        <v>5700</v>
      </c>
      <c r="C157" s="284"/>
      <c r="D157" s="323" t="s">
        <v>1514</v>
      </c>
      <c r="E157" s="320">
        <v>69977.89</v>
      </c>
    </row>
    <row r="158" spans="1:5" x14ac:dyDescent="0.2">
      <c r="A158" s="323" t="s">
        <v>1288</v>
      </c>
      <c r="B158" s="320">
        <v>5768.28</v>
      </c>
      <c r="C158" s="284"/>
      <c r="D158" s="323" t="s">
        <v>1515</v>
      </c>
      <c r="E158" s="320">
        <v>73599.839999999997</v>
      </c>
    </row>
    <row r="159" spans="1:5" x14ac:dyDescent="0.2">
      <c r="A159" s="323" t="s">
        <v>1289</v>
      </c>
      <c r="B159" s="320">
        <v>5843.35</v>
      </c>
      <c r="C159" s="284"/>
      <c r="D159" s="323" t="s">
        <v>1516</v>
      </c>
      <c r="E159" s="320">
        <v>76370.429999999993</v>
      </c>
    </row>
    <row r="160" spans="1:5" x14ac:dyDescent="0.2">
      <c r="A160" s="323" t="s">
        <v>1290</v>
      </c>
      <c r="B160" s="320">
        <v>5893.75</v>
      </c>
      <c r="C160" s="284"/>
      <c r="D160" s="323" t="s">
        <v>1517</v>
      </c>
      <c r="E160" s="320">
        <v>76419.070000000007</v>
      </c>
    </row>
    <row r="161" spans="1:5" x14ac:dyDescent="0.2">
      <c r="A161" s="323" t="s">
        <v>1291</v>
      </c>
      <c r="B161" s="320">
        <v>5914.88</v>
      </c>
      <c r="C161" s="284"/>
      <c r="D161" s="323" t="s">
        <v>1518</v>
      </c>
      <c r="E161" s="320">
        <v>81595.100000000006</v>
      </c>
    </row>
    <row r="162" spans="1:5" x14ac:dyDescent="0.2">
      <c r="A162" s="323" t="s">
        <v>1292</v>
      </c>
      <c r="B162" s="320">
        <v>5916.95</v>
      </c>
      <c r="C162" s="284"/>
      <c r="D162" s="323" t="s">
        <v>1519</v>
      </c>
      <c r="E162" s="320">
        <v>82295</v>
      </c>
    </row>
    <row r="163" spans="1:5" x14ac:dyDescent="0.2">
      <c r="A163" s="323" t="s">
        <v>1293</v>
      </c>
      <c r="B163" s="320">
        <v>5936.56</v>
      </c>
      <c r="C163" s="284"/>
      <c r="D163" s="323" t="s">
        <v>1520</v>
      </c>
      <c r="E163" s="320">
        <v>84954.75</v>
      </c>
    </row>
    <row r="164" spans="1:5" x14ac:dyDescent="0.2">
      <c r="A164" s="323" t="s">
        <v>1294</v>
      </c>
      <c r="B164" s="320">
        <v>5950</v>
      </c>
      <c r="C164" s="284"/>
      <c r="D164" s="323" t="s">
        <v>1521</v>
      </c>
      <c r="E164" s="320">
        <v>89352</v>
      </c>
    </row>
    <row r="165" spans="1:5" x14ac:dyDescent="0.2">
      <c r="A165" s="323" t="s">
        <v>1295</v>
      </c>
      <c r="B165" s="320">
        <v>6000</v>
      </c>
      <c r="C165" s="284"/>
      <c r="D165" s="323" t="s">
        <v>1522</v>
      </c>
      <c r="E165" s="320">
        <v>90053.55</v>
      </c>
    </row>
    <row r="166" spans="1:5" x14ac:dyDescent="0.2">
      <c r="A166" s="323" t="s">
        <v>1296</v>
      </c>
      <c r="B166" s="320">
        <v>6011.6</v>
      </c>
      <c r="C166" s="284"/>
      <c r="D166" s="323" t="s">
        <v>1523</v>
      </c>
      <c r="E166" s="320">
        <v>91193.57</v>
      </c>
    </row>
    <row r="167" spans="1:5" x14ac:dyDescent="0.2">
      <c r="A167" s="323" t="s">
        <v>1297</v>
      </c>
      <c r="B167" s="320">
        <v>6059.24</v>
      </c>
      <c r="C167" s="284"/>
      <c r="D167" s="323" t="s">
        <v>1524</v>
      </c>
      <c r="E167" s="320">
        <v>93472.1</v>
      </c>
    </row>
    <row r="168" spans="1:5" x14ac:dyDescent="0.2">
      <c r="A168" s="323" t="s">
        <v>1298</v>
      </c>
      <c r="B168" s="320">
        <v>6140.27</v>
      </c>
      <c r="C168" s="284"/>
      <c r="D168" s="323" t="s">
        <v>1525</v>
      </c>
      <c r="E168" s="320">
        <v>96804.85</v>
      </c>
    </row>
    <row r="169" spans="1:5" x14ac:dyDescent="0.2">
      <c r="A169" s="323" t="s">
        <v>1299</v>
      </c>
      <c r="B169" s="320">
        <v>6195</v>
      </c>
      <c r="C169" s="284"/>
      <c r="D169" s="323" t="s">
        <v>1526</v>
      </c>
      <c r="E169" s="320">
        <v>98675.5</v>
      </c>
    </row>
    <row r="170" spans="1:5" x14ac:dyDescent="0.2">
      <c r="A170" s="323" t="s">
        <v>1300</v>
      </c>
      <c r="B170" s="320">
        <v>6195</v>
      </c>
      <c r="C170" s="284"/>
      <c r="D170" s="323" t="s">
        <v>1527</v>
      </c>
      <c r="E170" s="320">
        <v>98978.94</v>
      </c>
    </row>
    <row r="171" spans="1:5" x14ac:dyDescent="0.2">
      <c r="A171" s="323" t="s">
        <v>1301</v>
      </c>
      <c r="B171" s="320">
        <v>6284</v>
      </c>
      <c r="C171" s="284"/>
      <c r="D171" s="323" t="s">
        <v>1528</v>
      </c>
      <c r="E171" s="320">
        <v>99434.61</v>
      </c>
    </row>
    <row r="172" spans="1:5" x14ac:dyDescent="0.2">
      <c r="A172" s="323" t="s">
        <v>1302</v>
      </c>
      <c r="B172" s="320">
        <v>6330</v>
      </c>
      <c r="C172" s="284"/>
      <c r="D172" s="323" t="s">
        <v>1529</v>
      </c>
      <c r="E172" s="320">
        <v>101849</v>
      </c>
    </row>
    <row r="173" spans="1:5" x14ac:dyDescent="0.2">
      <c r="A173" s="323" t="s">
        <v>1303</v>
      </c>
      <c r="B173" s="320">
        <v>6425</v>
      </c>
      <c r="C173" s="284"/>
      <c r="D173" s="323" t="s">
        <v>1530</v>
      </c>
      <c r="E173" s="320">
        <v>104710.25</v>
      </c>
    </row>
    <row r="174" spans="1:5" x14ac:dyDescent="0.2">
      <c r="A174" s="323" t="s">
        <v>1304</v>
      </c>
      <c r="B174" s="320">
        <v>6500</v>
      </c>
      <c r="C174" s="284"/>
      <c r="D174" s="323" t="s">
        <v>1531</v>
      </c>
      <c r="E174" s="320">
        <v>109995.24</v>
      </c>
    </row>
    <row r="175" spans="1:5" x14ac:dyDescent="0.2">
      <c r="A175" s="323" t="s">
        <v>1305</v>
      </c>
      <c r="B175" s="320">
        <v>6525.92</v>
      </c>
      <c r="C175" s="284"/>
      <c r="D175" s="323" t="s">
        <v>1532</v>
      </c>
      <c r="E175" s="320">
        <v>111441</v>
      </c>
    </row>
    <row r="176" spans="1:5" x14ac:dyDescent="0.2">
      <c r="A176" s="323" t="s">
        <v>1306</v>
      </c>
      <c r="B176" s="320">
        <v>6599.32</v>
      </c>
      <c r="C176" s="284"/>
      <c r="D176" s="323" t="s">
        <v>1533</v>
      </c>
      <c r="E176" s="320">
        <v>111748.96</v>
      </c>
    </row>
    <row r="177" spans="1:5" x14ac:dyDescent="0.2">
      <c r="A177" s="323" t="s">
        <v>1307</v>
      </c>
      <c r="B177" s="320">
        <v>6603</v>
      </c>
      <c r="C177" s="284"/>
      <c r="D177" s="323" t="s">
        <v>1534</v>
      </c>
      <c r="E177" s="320">
        <v>118374.58</v>
      </c>
    </row>
    <row r="178" spans="1:5" x14ac:dyDescent="0.2">
      <c r="A178" s="323" t="s">
        <v>1308</v>
      </c>
      <c r="B178" s="320">
        <v>6653</v>
      </c>
      <c r="C178" s="284"/>
      <c r="D178" s="323" t="s">
        <v>1535</v>
      </c>
      <c r="E178" s="320">
        <v>119631</v>
      </c>
    </row>
    <row r="179" spans="1:5" x14ac:dyDescent="0.2">
      <c r="A179" s="323" t="s">
        <v>1309</v>
      </c>
      <c r="B179" s="320">
        <v>6656.9</v>
      </c>
      <c r="C179" s="284"/>
      <c r="D179" s="323" t="s">
        <v>1536</v>
      </c>
      <c r="E179" s="320">
        <v>122172.92</v>
      </c>
    </row>
    <row r="180" spans="1:5" x14ac:dyDescent="0.2">
      <c r="A180" s="323" t="s">
        <v>1310</v>
      </c>
      <c r="B180" s="320">
        <v>6684</v>
      </c>
      <c r="C180" s="284"/>
      <c r="D180" s="323" t="s">
        <v>1537</v>
      </c>
      <c r="E180" s="320">
        <v>123137.58</v>
      </c>
    </row>
    <row r="181" spans="1:5" x14ac:dyDescent="0.2">
      <c r="A181" s="323" t="s">
        <v>1311</v>
      </c>
      <c r="B181" s="320">
        <v>6702.01</v>
      </c>
      <c r="C181" s="284"/>
      <c r="D181" s="323" t="s">
        <v>1538</v>
      </c>
      <c r="E181" s="320">
        <v>124135.3</v>
      </c>
    </row>
    <row r="182" spans="1:5" x14ac:dyDescent="0.2">
      <c r="A182" s="323" t="s">
        <v>1312</v>
      </c>
      <c r="B182" s="320">
        <v>6706.5</v>
      </c>
      <c r="C182" s="284"/>
      <c r="D182" s="323" t="s">
        <v>1539</v>
      </c>
      <c r="E182" s="320">
        <v>128847.38</v>
      </c>
    </row>
    <row r="183" spans="1:5" x14ac:dyDescent="0.2">
      <c r="A183" s="323" t="s">
        <v>1313</v>
      </c>
      <c r="B183" s="320">
        <v>6738</v>
      </c>
      <c r="C183" s="284"/>
      <c r="D183" s="323" t="s">
        <v>1540</v>
      </c>
      <c r="E183" s="320">
        <v>130088.17</v>
      </c>
    </row>
    <row r="184" spans="1:5" x14ac:dyDescent="0.2">
      <c r="A184" s="323" t="s">
        <v>1314</v>
      </c>
      <c r="B184" s="320">
        <v>6809.95</v>
      </c>
      <c r="C184" s="284"/>
      <c r="D184" s="323" t="s">
        <v>1541</v>
      </c>
      <c r="E184" s="320">
        <v>131364.51999999999</v>
      </c>
    </row>
    <row r="185" spans="1:5" x14ac:dyDescent="0.2">
      <c r="A185" s="323" t="s">
        <v>1315</v>
      </c>
      <c r="B185" s="320">
        <v>6842.5</v>
      </c>
      <c r="C185" s="284"/>
      <c r="D185" s="323" t="s">
        <v>1542</v>
      </c>
      <c r="E185" s="320">
        <v>133736.18</v>
      </c>
    </row>
    <row r="186" spans="1:5" x14ac:dyDescent="0.2">
      <c r="A186" s="323" t="s">
        <v>1316</v>
      </c>
      <c r="B186" s="320">
        <v>7155</v>
      </c>
      <c r="C186" s="284"/>
      <c r="D186" s="323" t="s">
        <v>1543</v>
      </c>
      <c r="E186" s="320">
        <v>133945.51999999999</v>
      </c>
    </row>
    <row r="187" spans="1:5" x14ac:dyDescent="0.2">
      <c r="A187" s="323" t="s">
        <v>1317</v>
      </c>
      <c r="B187" s="320">
        <v>7167.94</v>
      </c>
      <c r="C187" s="284"/>
      <c r="D187" s="323" t="s">
        <v>1487</v>
      </c>
      <c r="E187" s="320">
        <v>133976.69</v>
      </c>
    </row>
    <row r="188" spans="1:5" x14ac:dyDescent="0.2">
      <c r="A188" s="323" t="s">
        <v>1318</v>
      </c>
      <c r="B188" s="320">
        <v>7257</v>
      </c>
      <c r="C188" s="284"/>
      <c r="D188" s="323" t="s">
        <v>1544</v>
      </c>
      <c r="E188" s="320">
        <v>134222.39999999999</v>
      </c>
    </row>
    <row r="189" spans="1:5" x14ac:dyDescent="0.2">
      <c r="A189" s="323" t="s">
        <v>1319</v>
      </c>
      <c r="B189" s="320">
        <v>7297.11</v>
      </c>
      <c r="C189" s="284"/>
      <c r="D189" s="323" t="s">
        <v>1545</v>
      </c>
      <c r="E189" s="320">
        <v>135450</v>
      </c>
    </row>
    <row r="190" spans="1:5" x14ac:dyDescent="0.2">
      <c r="A190" s="323" t="s">
        <v>1320</v>
      </c>
      <c r="B190" s="320">
        <v>7328.68</v>
      </c>
      <c r="C190" s="284"/>
      <c r="D190" s="323" t="s">
        <v>1546</v>
      </c>
      <c r="E190" s="320">
        <v>135530.51</v>
      </c>
    </row>
    <row r="191" spans="1:5" x14ac:dyDescent="0.2">
      <c r="A191" s="323" t="s">
        <v>1321</v>
      </c>
      <c r="B191" s="320">
        <v>7337.9</v>
      </c>
      <c r="C191" s="284"/>
      <c r="D191" s="323" t="s">
        <v>1547</v>
      </c>
      <c r="E191" s="320">
        <v>140437.74</v>
      </c>
    </row>
    <row r="192" spans="1:5" x14ac:dyDescent="0.2">
      <c r="A192" s="323" t="s">
        <v>1322</v>
      </c>
      <c r="B192" s="320">
        <v>7477.86</v>
      </c>
      <c r="C192" s="284"/>
      <c r="D192" s="323" t="s">
        <v>1548</v>
      </c>
      <c r="E192" s="320">
        <v>141885.01</v>
      </c>
    </row>
    <row r="193" spans="1:5" x14ac:dyDescent="0.2">
      <c r="A193" s="323" t="s">
        <v>1323</v>
      </c>
      <c r="B193" s="320">
        <v>7639.98</v>
      </c>
      <c r="C193" s="284"/>
      <c r="D193" s="323" t="s">
        <v>1549</v>
      </c>
      <c r="E193" s="320">
        <v>152040</v>
      </c>
    </row>
    <row r="194" spans="1:5" x14ac:dyDescent="0.2">
      <c r="A194" s="323" t="s">
        <v>1324</v>
      </c>
      <c r="B194" s="320">
        <v>7687.25</v>
      </c>
      <c r="C194" s="284"/>
      <c r="D194" s="323" t="s">
        <v>1550</v>
      </c>
      <c r="E194" s="320">
        <v>154337.5</v>
      </c>
    </row>
    <row r="195" spans="1:5" x14ac:dyDescent="0.2">
      <c r="A195" s="323" t="s">
        <v>1325</v>
      </c>
      <c r="B195" s="320">
        <v>7786</v>
      </c>
      <c r="C195" s="284"/>
      <c r="D195" s="323" t="s">
        <v>1551</v>
      </c>
      <c r="E195" s="320">
        <v>159340.32</v>
      </c>
    </row>
    <row r="196" spans="1:5" x14ac:dyDescent="0.2">
      <c r="A196" s="323" t="s">
        <v>1326</v>
      </c>
      <c r="B196" s="320">
        <v>7807.39</v>
      </c>
      <c r="C196" s="284"/>
      <c r="D196" s="323" t="s">
        <v>1552</v>
      </c>
      <c r="E196" s="320">
        <v>159458.81</v>
      </c>
    </row>
    <row r="197" spans="1:5" x14ac:dyDescent="0.2">
      <c r="A197" s="323" t="s">
        <v>1327</v>
      </c>
      <c r="B197" s="320">
        <v>7868</v>
      </c>
      <c r="C197" s="284"/>
      <c r="D197" s="323" t="s">
        <v>1553</v>
      </c>
      <c r="E197" s="320">
        <v>159712.6</v>
      </c>
    </row>
    <row r="198" spans="1:5" x14ac:dyDescent="0.2">
      <c r="A198" s="323" t="s">
        <v>1328</v>
      </c>
      <c r="B198" s="320">
        <v>8000</v>
      </c>
      <c r="C198" s="284"/>
      <c r="D198" s="323" t="s">
        <v>1554</v>
      </c>
      <c r="E198" s="320">
        <v>169925</v>
      </c>
    </row>
    <row r="199" spans="1:5" x14ac:dyDescent="0.2">
      <c r="A199" s="323" t="s">
        <v>1329</v>
      </c>
      <c r="B199" s="320">
        <v>8031.71</v>
      </c>
      <c r="C199" s="284"/>
      <c r="D199" s="323" t="s">
        <v>1555</v>
      </c>
      <c r="E199" s="320">
        <v>170114.12</v>
      </c>
    </row>
    <row r="200" spans="1:5" x14ac:dyDescent="0.2">
      <c r="A200" s="323" t="s">
        <v>1330</v>
      </c>
      <c r="B200" s="320">
        <v>8036.75</v>
      </c>
      <c r="C200" s="284"/>
      <c r="D200" s="323" t="s">
        <v>1556</v>
      </c>
      <c r="E200" s="320">
        <v>174520.56</v>
      </c>
    </row>
    <row r="201" spans="1:5" x14ac:dyDescent="0.2">
      <c r="A201" s="323" t="s">
        <v>1331</v>
      </c>
      <c r="B201" s="320">
        <v>8050</v>
      </c>
      <c r="C201" s="284"/>
      <c r="D201" s="323" t="s">
        <v>1557</v>
      </c>
      <c r="E201" s="320">
        <v>185536.64000000001</v>
      </c>
    </row>
    <row r="202" spans="1:5" x14ac:dyDescent="0.2">
      <c r="A202" s="323" t="s">
        <v>1332</v>
      </c>
      <c r="B202" s="320">
        <v>8103.71</v>
      </c>
      <c r="C202" s="284"/>
      <c r="D202" s="323" t="s">
        <v>1558</v>
      </c>
      <c r="E202" s="320">
        <v>186263.19</v>
      </c>
    </row>
    <row r="203" spans="1:5" x14ac:dyDescent="0.2">
      <c r="A203" s="323" t="s">
        <v>1333</v>
      </c>
      <c r="B203" s="320">
        <v>8150</v>
      </c>
      <c r="C203" s="284"/>
      <c r="D203" s="323" t="s">
        <v>1559</v>
      </c>
      <c r="E203" s="320">
        <v>187808.5</v>
      </c>
    </row>
    <row r="204" spans="1:5" x14ac:dyDescent="0.2">
      <c r="A204" s="323" t="s">
        <v>1334</v>
      </c>
      <c r="B204" s="320">
        <v>8184.71</v>
      </c>
      <c r="C204" s="284"/>
      <c r="D204" s="323" t="s">
        <v>1560</v>
      </c>
      <c r="E204" s="320">
        <v>195703.81</v>
      </c>
    </row>
    <row r="205" spans="1:5" x14ac:dyDescent="0.2">
      <c r="A205" s="323" t="s">
        <v>1335</v>
      </c>
      <c r="B205" s="320">
        <v>8204.83</v>
      </c>
      <c r="C205" s="284"/>
      <c r="D205" s="323" t="s">
        <v>1561</v>
      </c>
      <c r="E205" s="320">
        <v>202831.57</v>
      </c>
    </row>
    <row r="206" spans="1:5" x14ac:dyDescent="0.2">
      <c r="A206" s="323" t="s">
        <v>1336</v>
      </c>
      <c r="B206" s="320">
        <v>8260</v>
      </c>
      <c r="C206" s="284"/>
      <c r="D206" s="323" t="s">
        <v>1562</v>
      </c>
      <c r="E206" s="320">
        <v>210261</v>
      </c>
    </row>
    <row r="207" spans="1:5" x14ac:dyDescent="0.2">
      <c r="A207" s="323" t="s">
        <v>1337</v>
      </c>
      <c r="B207" s="320">
        <v>8270.82</v>
      </c>
      <c r="C207" s="284"/>
      <c r="D207" s="323" t="s">
        <v>1563</v>
      </c>
      <c r="E207" s="320">
        <v>212763.6</v>
      </c>
    </row>
    <row r="208" spans="1:5" x14ac:dyDescent="0.2">
      <c r="A208" s="323" t="s">
        <v>1338</v>
      </c>
      <c r="B208" s="320">
        <v>8400</v>
      </c>
      <c r="C208" s="284"/>
      <c r="D208" s="323" t="s">
        <v>1564</v>
      </c>
      <c r="E208" s="320">
        <v>249785.56</v>
      </c>
    </row>
    <row r="209" spans="1:5" x14ac:dyDescent="0.2">
      <c r="A209" s="323" t="s">
        <v>1339</v>
      </c>
      <c r="B209" s="320">
        <v>8500</v>
      </c>
      <c r="C209" s="284"/>
      <c r="D209" s="323" t="s">
        <v>1565</v>
      </c>
      <c r="E209" s="320">
        <v>266169.02</v>
      </c>
    </row>
    <row r="210" spans="1:5" x14ac:dyDescent="0.2">
      <c r="A210" s="323" t="s">
        <v>1340</v>
      </c>
      <c r="B210" s="320">
        <v>8519.8700000000008</v>
      </c>
      <c r="C210" s="284"/>
      <c r="D210" s="323" t="s">
        <v>1566</v>
      </c>
      <c r="E210" s="320">
        <v>275613</v>
      </c>
    </row>
    <row r="211" spans="1:5" x14ac:dyDescent="0.2">
      <c r="A211" s="323" t="s">
        <v>1341</v>
      </c>
      <c r="B211" s="320">
        <v>8700</v>
      </c>
      <c r="C211" s="284"/>
      <c r="D211" s="323" t="s">
        <v>1567</v>
      </c>
      <c r="E211" s="320">
        <v>284859</v>
      </c>
    </row>
    <row r="212" spans="1:5" x14ac:dyDescent="0.2">
      <c r="A212" s="323" t="s">
        <v>1342</v>
      </c>
      <c r="B212" s="320">
        <v>8733.4500000000007</v>
      </c>
      <c r="C212" s="284"/>
      <c r="D212" s="323" t="s">
        <v>1568</v>
      </c>
      <c r="E212" s="320">
        <v>286768.15999999997</v>
      </c>
    </row>
    <row r="213" spans="1:5" x14ac:dyDescent="0.2">
      <c r="A213" s="323" t="s">
        <v>1343</v>
      </c>
      <c r="B213" s="320">
        <v>8920</v>
      </c>
      <c r="C213" s="284"/>
      <c r="D213" s="323" t="s">
        <v>1569</v>
      </c>
      <c r="E213" s="320">
        <v>300282.68</v>
      </c>
    </row>
    <row r="214" spans="1:5" x14ac:dyDescent="0.2">
      <c r="A214" s="323" t="s">
        <v>1344</v>
      </c>
      <c r="B214" s="320">
        <v>9009.2800000000007</v>
      </c>
      <c r="C214" s="284"/>
      <c r="D214" s="323" t="s">
        <v>1570</v>
      </c>
      <c r="E214" s="320">
        <v>312664</v>
      </c>
    </row>
    <row r="215" spans="1:5" x14ac:dyDescent="0.2">
      <c r="A215" s="323" t="s">
        <v>1345</v>
      </c>
      <c r="B215" s="320">
        <v>9291.08</v>
      </c>
      <c r="C215" s="284"/>
      <c r="D215" s="323" t="s">
        <v>1571</v>
      </c>
      <c r="E215" s="320">
        <v>314200</v>
      </c>
    </row>
    <row r="216" spans="1:5" x14ac:dyDescent="0.2">
      <c r="A216" s="323" t="s">
        <v>1346</v>
      </c>
      <c r="B216" s="320">
        <v>9412.7800000000007</v>
      </c>
      <c r="C216" s="284"/>
      <c r="D216" s="323" t="s">
        <v>1572</v>
      </c>
      <c r="E216" s="320">
        <v>335679.17</v>
      </c>
    </row>
    <row r="217" spans="1:5" x14ac:dyDescent="0.2">
      <c r="A217" s="323" t="s">
        <v>1347</v>
      </c>
      <c r="B217" s="320">
        <v>9522.36</v>
      </c>
      <c r="C217" s="284"/>
      <c r="D217" s="323" t="s">
        <v>1573</v>
      </c>
      <c r="E217" s="320">
        <v>337038.84</v>
      </c>
    </row>
    <row r="218" spans="1:5" x14ac:dyDescent="0.2">
      <c r="A218" s="323" t="s">
        <v>1348</v>
      </c>
      <c r="B218" s="320">
        <v>9574</v>
      </c>
      <c r="C218" s="284"/>
      <c r="D218" s="323" t="s">
        <v>1574</v>
      </c>
      <c r="E218" s="320">
        <v>346332.54</v>
      </c>
    </row>
    <row r="219" spans="1:5" x14ac:dyDescent="0.2">
      <c r="A219" s="323" t="s">
        <v>1349</v>
      </c>
      <c r="B219" s="320">
        <v>9606.61</v>
      </c>
      <c r="C219" s="284"/>
      <c r="D219" s="323" t="s">
        <v>1575</v>
      </c>
      <c r="E219" s="320">
        <v>379376</v>
      </c>
    </row>
    <row r="220" spans="1:5" x14ac:dyDescent="0.2">
      <c r="A220" s="323" t="s">
        <v>1350</v>
      </c>
      <c r="B220" s="320">
        <v>9607</v>
      </c>
      <c r="C220" s="284"/>
      <c r="D220" s="323" t="s">
        <v>1576</v>
      </c>
      <c r="E220" s="320">
        <v>408630</v>
      </c>
    </row>
    <row r="221" spans="1:5" x14ac:dyDescent="0.2">
      <c r="A221" s="323" t="s">
        <v>1351</v>
      </c>
      <c r="B221" s="320">
        <v>9619.27</v>
      </c>
      <c r="C221" s="284"/>
      <c r="D221" s="323" t="s">
        <v>1577</v>
      </c>
      <c r="E221" s="320">
        <v>420000</v>
      </c>
    </row>
    <row r="222" spans="1:5" x14ac:dyDescent="0.2">
      <c r="A222" s="323" t="s">
        <v>1352</v>
      </c>
      <c r="B222" s="320">
        <v>9636.33</v>
      </c>
      <c r="C222" s="284"/>
      <c r="D222" s="323" t="s">
        <v>1578</v>
      </c>
      <c r="E222" s="320">
        <v>432725.76000000001</v>
      </c>
    </row>
    <row r="223" spans="1:5" x14ac:dyDescent="0.2">
      <c r="A223" s="323" t="s">
        <v>1353</v>
      </c>
      <c r="B223" s="320">
        <v>10000</v>
      </c>
      <c r="C223" s="284"/>
      <c r="D223" s="323" t="s">
        <v>1579</v>
      </c>
      <c r="E223" s="320">
        <v>436281.52</v>
      </c>
    </row>
    <row r="224" spans="1:5" x14ac:dyDescent="0.2">
      <c r="A224" s="323" t="s">
        <v>1354</v>
      </c>
      <c r="B224" s="320">
        <v>10000</v>
      </c>
      <c r="C224" s="284"/>
      <c r="D224" s="323" t="s">
        <v>1580</v>
      </c>
      <c r="E224" s="320">
        <v>489498.44</v>
      </c>
    </row>
    <row r="225" spans="1:5" x14ac:dyDescent="0.2">
      <c r="A225" s="323" t="s">
        <v>1355</v>
      </c>
      <c r="B225" s="320">
        <v>10000</v>
      </c>
      <c r="C225" s="284"/>
      <c r="D225" s="323" t="s">
        <v>1581</v>
      </c>
      <c r="E225" s="320">
        <v>504646.47</v>
      </c>
    </row>
    <row r="226" spans="1:5" x14ac:dyDescent="0.2">
      <c r="A226" s="323" t="s">
        <v>1356</v>
      </c>
      <c r="B226" s="320">
        <v>10000</v>
      </c>
      <c r="C226" s="284"/>
      <c r="D226" s="323" t="s">
        <v>1582</v>
      </c>
      <c r="E226" s="320">
        <v>539598</v>
      </c>
    </row>
    <row r="227" spans="1:5" x14ac:dyDescent="0.2">
      <c r="A227" s="323" t="s">
        <v>1357</v>
      </c>
      <c r="B227" s="320">
        <v>10100</v>
      </c>
      <c r="C227" s="284"/>
      <c r="D227" s="323" t="s">
        <v>1583</v>
      </c>
      <c r="E227" s="320">
        <v>545388.96</v>
      </c>
    </row>
    <row r="228" spans="1:5" x14ac:dyDescent="0.2">
      <c r="A228" s="323" t="s">
        <v>1358</v>
      </c>
      <c r="B228" s="320">
        <v>10195.370000000001</v>
      </c>
      <c r="C228" s="284"/>
      <c r="D228" s="323" t="s">
        <v>1584</v>
      </c>
      <c r="E228" s="320">
        <v>584386.16</v>
      </c>
    </row>
    <row r="229" spans="1:5" x14ac:dyDescent="0.2">
      <c r="A229" s="323" t="s">
        <v>1359</v>
      </c>
      <c r="B229" s="320">
        <v>10295.84</v>
      </c>
      <c r="C229" s="284"/>
      <c r="D229" s="323" t="s">
        <v>1585</v>
      </c>
      <c r="E229" s="320">
        <v>608655.18999999994</v>
      </c>
    </row>
    <row r="230" spans="1:5" x14ac:dyDescent="0.2">
      <c r="A230" s="323" t="s">
        <v>1360</v>
      </c>
      <c r="B230" s="320">
        <v>10340.5</v>
      </c>
      <c r="C230" s="284"/>
      <c r="D230" s="323" t="s">
        <v>1586</v>
      </c>
      <c r="E230" s="320">
        <v>615026.22</v>
      </c>
    </row>
    <row r="231" spans="1:5" x14ac:dyDescent="0.2">
      <c r="A231" s="323" t="s">
        <v>1361</v>
      </c>
      <c r="B231" s="320">
        <v>10402.98</v>
      </c>
      <c r="C231" s="284"/>
      <c r="D231" s="323" t="s">
        <v>1587</v>
      </c>
      <c r="E231" s="320">
        <v>708308.19</v>
      </c>
    </row>
    <row r="232" spans="1:5" x14ac:dyDescent="0.2">
      <c r="A232" s="323" t="s">
        <v>1362</v>
      </c>
      <c r="B232" s="320">
        <v>10416</v>
      </c>
      <c r="C232" s="284"/>
      <c r="D232" s="323" t="s">
        <v>1588</v>
      </c>
      <c r="E232" s="320">
        <v>716834.37</v>
      </c>
    </row>
    <row r="233" spans="1:5" x14ac:dyDescent="0.2">
      <c r="A233" s="323" t="s">
        <v>1363</v>
      </c>
      <c r="B233" s="320">
        <v>10509.19</v>
      </c>
      <c r="C233" s="284"/>
      <c r="D233" s="323" t="s">
        <v>1589</v>
      </c>
      <c r="E233" s="320">
        <v>1225862.07</v>
      </c>
    </row>
    <row r="234" spans="1:5" x14ac:dyDescent="0.2">
      <c r="A234" s="323" t="s">
        <v>1364</v>
      </c>
      <c r="B234" s="320">
        <v>10676.23</v>
      </c>
      <c r="C234" s="284"/>
      <c r="D234" s="323" t="s">
        <v>1590</v>
      </c>
      <c r="E234" s="320">
        <v>4514818.0199999996</v>
      </c>
    </row>
    <row r="235" spans="1:5" x14ac:dyDescent="0.2">
      <c r="A235" s="323" t="s">
        <v>1365</v>
      </c>
      <c r="B235" s="320">
        <v>10720</v>
      </c>
      <c r="C235" s="284"/>
      <c r="D235" s="323"/>
      <c r="E235" s="320"/>
    </row>
    <row r="236" spans="1:5" ht="10.15" customHeight="1" x14ac:dyDescent="0.2">
      <c r="A236" s="324"/>
      <c r="B236" s="321"/>
      <c r="C236" s="284"/>
      <c r="D236" s="324"/>
      <c r="E236" s="321"/>
    </row>
    <row r="237" spans="1:5" x14ac:dyDescent="0.2">
      <c r="A237" s="281"/>
      <c r="B237" s="281"/>
      <c r="C237" s="281"/>
      <c r="D237" s="285"/>
      <c r="E237" s="285"/>
    </row>
    <row r="238" spans="1:5" x14ac:dyDescent="0.2">
      <c r="A238" s="281"/>
      <c r="B238" s="281"/>
      <c r="C238" s="281"/>
      <c r="D238" s="285"/>
      <c r="E238" s="285"/>
    </row>
    <row r="239" spans="1:5" x14ac:dyDescent="0.2">
      <c r="A239" s="281"/>
      <c r="B239" s="281"/>
      <c r="C239" s="281"/>
      <c r="D239" s="285"/>
      <c r="E239" s="285"/>
    </row>
    <row r="240" spans="1:5" x14ac:dyDescent="0.2">
      <c r="A240" s="281"/>
      <c r="B240" s="281"/>
      <c r="C240" s="281"/>
      <c r="D240" s="285"/>
      <c r="E240" s="285"/>
    </row>
    <row r="241" spans="1:5" x14ac:dyDescent="0.2">
      <c r="A241" s="281"/>
      <c r="B241" s="281"/>
      <c r="C241" s="281"/>
      <c r="D241" s="285"/>
      <c r="E241" s="285"/>
    </row>
    <row r="242" spans="1:5" x14ac:dyDescent="0.2">
      <c r="A242" s="281"/>
      <c r="B242" s="281"/>
      <c r="C242" s="281"/>
      <c r="D242" s="285"/>
      <c r="E242" s="285"/>
    </row>
    <row r="243" spans="1:5" x14ac:dyDescent="0.2">
      <c r="A243" s="281"/>
      <c r="B243" s="281"/>
      <c r="C243" s="281"/>
      <c r="D243" s="285"/>
      <c r="E243" s="285"/>
    </row>
    <row r="244" spans="1:5" x14ac:dyDescent="0.2">
      <c r="A244" s="281"/>
      <c r="B244" s="281"/>
      <c r="C244" s="281"/>
      <c r="D244" s="285"/>
      <c r="E244" s="285"/>
    </row>
    <row r="245" spans="1:5" x14ac:dyDescent="0.2">
      <c r="A245" s="281"/>
      <c r="B245" s="281"/>
      <c r="C245" s="281"/>
      <c r="D245" s="285"/>
      <c r="E245" s="285"/>
    </row>
    <row r="246" spans="1:5" x14ac:dyDescent="0.2">
      <c r="A246" s="281"/>
      <c r="B246" s="281"/>
      <c r="C246" s="281"/>
      <c r="D246" s="285"/>
      <c r="E246" s="285"/>
    </row>
    <row r="247" spans="1:5" x14ac:dyDescent="0.2">
      <c r="A247" s="281"/>
      <c r="B247" s="281"/>
      <c r="C247" s="281"/>
      <c r="D247" s="285"/>
      <c r="E247" s="285"/>
    </row>
    <row r="248" spans="1:5" x14ac:dyDescent="0.2">
      <c r="A248" s="286"/>
      <c r="B248" s="281"/>
      <c r="C248" s="281"/>
      <c r="D248" s="285"/>
      <c r="E248" s="285"/>
    </row>
    <row r="249" spans="1:5" x14ac:dyDescent="0.2">
      <c r="D249" s="285"/>
      <c r="E249" s="285"/>
    </row>
    <row r="250" spans="1:5" x14ac:dyDescent="0.2">
      <c r="D250" s="285"/>
      <c r="E250" s="285"/>
    </row>
    <row r="251" spans="1:5" x14ac:dyDescent="0.2">
      <c r="D251" s="285"/>
      <c r="E251" s="285"/>
    </row>
    <row r="252" spans="1:5" x14ac:dyDescent="0.2">
      <c r="D252" s="285"/>
      <c r="E252" s="285"/>
    </row>
    <row r="253" spans="1:5" x14ac:dyDescent="0.2">
      <c r="D253" s="285"/>
      <c r="E253" s="285"/>
    </row>
    <row r="254" spans="1:5" x14ac:dyDescent="0.2">
      <c r="D254" s="285"/>
      <c r="E254" s="285"/>
    </row>
    <row r="255" spans="1:5" x14ac:dyDescent="0.2">
      <c r="D255" s="285"/>
      <c r="E255" s="285"/>
    </row>
    <row r="256" spans="1:5" x14ac:dyDescent="0.2">
      <c r="D256" s="285"/>
      <c r="E256" s="285"/>
    </row>
    <row r="257" spans="4:5" x14ac:dyDescent="0.2">
      <c r="D257" s="285"/>
      <c r="E257" s="285"/>
    </row>
    <row r="258" spans="4:5" x14ac:dyDescent="0.2">
      <c r="D258" s="285"/>
      <c r="E258" s="285"/>
    </row>
    <row r="259" spans="4:5" x14ac:dyDescent="0.2">
      <c r="D259" s="285"/>
      <c r="E259" s="285"/>
    </row>
    <row r="260" spans="4:5" x14ac:dyDescent="0.2">
      <c r="D260" s="285"/>
      <c r="E260" s="285"/>
    </row>
    <row r="261" spans="4:5" x14ac:dyDescent="0.2">
      <c r="D261" s="285"/>
      <c r="E261" s="285"/>
    </row>
    <row r="262" spans="4:5" x14ac:dyDescent="0.2">
      <c r="D262" s="285"/>
      <c r="E262" s="285"/>
    </row>
    <row r="263" spans="4:5" x14ac:dyDescent="0.2">
      <c r="D263" s="285"/>
      <c r="E263" s="285"/>
    </row>
    <row r="264" spans="4:5" x14ac:dyDescent="0.2">
      <c r="D264" s="285"/>
      <c r="E264" s="285"/>
    </row>
    <row r="265" spans="4:5" x14ac:dyDescent="0.2">
      <c r="D265" s="285"/>
      <c r="E265" s="285"/>
    </row>
    <row r="266" spans="4:5" x14ac:dyDescent="0.2">
      <c r="D266" s="285"/>
      <c r="E266" s="285"/>
    </row>
    <row r="267" spans="4:5" x14ac:dyDescent="0.2">
      <c r="D267" s="285"/>
      <c r="E267" s="285"/>
    </row>
    <row r="268" spans="4:5" x14ac:dyDescent="0.2">
      <c r="D268" s="285"/>
      <c r="E268" s="285"/>
    </row>
    <row r="269" spans="4:5" x14ac:dyDescent="0.2">
      <c r="D269" s="285"/>
      <c r="E269" s="285"/>
    </row>
    <row r="270" spans="4:5" x14ac:dyDescent="0.2">
      <c r="D270" s="285"/>
      <c r="E270" s="285"/>
    </row>
    <row r="271" spans="4:5" x14ac:dyDescent="0.2">
      <c r="D271" s="285"/>
      <c r="E271" s="285"/>
    </row>
    <row r="272" spans="4:5" x14ac:dyDescent="0.2">
      <c r="D272" s="285"/>
      <c r="E272" s="285"/>
    </row>
    <row r="273" spans="4:5" x14ac:dyDescent="0.2">
      <c r="D273" s="285"/>
      <c r="E273" s="285"/>
    </row>
    <row r="274" spans="4:5" x14ac:dyDescent="0.2">
      <c r="D274" s="285"/>
      <c r="E274" s="285"/>
    </row>
    <row r="275" spans="4:5" x14ac:dyDescent="0.2">
      <c r="D275" s="285"/>
      <c r="E275" s="285"/>
    </row>
    <row r="276" spans="4:5" x14ac:dyDescent="0.2">
      <c r="D276" s="285"/>
      <c r="E276" s="285"/>
    </row>
    <row r="277" spans="4:5" x14ac:dyDescent="0.2">
      <c r="D277" s="285"/>
      <c r="E277" s="285"/>
    </row>
    <row r="278" spans="4:5" x14ac:dyDescent="0.2">
      <c r="D278" s="285"/>
      <c r="E278" s="285"/>
    </row>
    <row r="279" spans="4:5" x14ac:dyDescent="0.2">
      <c r="D279" s="285"/>
      <c r="E279" s="285"/>
    </row>
    <row r="280" spans="4:5" x14ac:dyDescent="0.2">
      <c r="D280" s="285"/>
      <c r="E280" s="285"/>
    </row>
    <row r="281" spans="4:5" x14ac:dyDescent="0.2">
      <c r="D281" s="285"/>
      <c r="E281" s="285"/>
    </row>
    <row r="282" spans="4:5" x14ac:dyDescent="0.2">
      <c r="D282" s="285"/>
      <c r="E282" s="285"/>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160"/>
  <sheetViews>
    <sheetView showGridLines="0" workbookViewId="0">
      <selection sqref="A1:F1"/>
    </sheetView>
  </sheetViews>
  <sheetFormatPr defaultColWidth="9.140625" defaultRowHeight="12.75" x14ac:dyDescent="0.2"/>
  <cols>
    <col min="1" max="1" width="1.42578125" style="78" customWidth="1"/>
    <col min="2" max="2" width="35.7109375" style="78" customWidth="1"/>
    <col min="3" max="3" width="23.7109375" style="78" customWidth="1"/>
    <col min="4" max="4" width="2.5703125" style="78" customWidth="1"/>
    <col min="5" max="5" width="35.7109375" style="78" customWidth="1"/>
    <col min="6" max="6" width="18.85546875" style="78" customWidth="1"/>
    <col min="7" max="16384" width="9.140625" style="78"/>
  </cols>
  <sheetData>
    <row r="1" spans="1:6" x14ac:dyDescent="0.2">
      <c r="A1" s="382" t="s">
        <v>161</v>
      </c>
      <c r="B1" s="382"/>
      <c r="C1" s="382"/>
      <c r="D1" s="382"/>
      <c r="E1" s="382"/>
      <c r="F1" s="382"/>
    </row>
    <row r="2" spans="1:6" x14ac:dyDescent="0.2">
      <c r="A2" s="258"/>
      <c r="B2" s="258"/>
      <c r="C2" s="258"/>
      <c r="D2" s="258"/>
      <c r="E2" s="258"/>
      <c r="F2" s="258"/>
    </row>
    <row r="3" spans="1:6" x14ac:dyDescent="0.2">
      <c r="B3" s="137" t="s">
        <v>212</v>
      </c>
    </row>
    <row r="4" spans="1:6" x14ac:dyDescent="0.2">
      <c r="B4" s="137" t="s">
        <v>100</v>
      </c>
    </row>
    <row r="5" spans="1:6" x14ac:dyDescent="0.2">
      <c r="B5" s="88"/>
    </row>
    <row r="6" spans="1:6" x14ac:dyDescent="0.2">
      <c r="B6" s="331" t="str">
        <f>'ASA1'!C9</f>
        <v>Northfield Township HSD 225</v>
      </c>
    </row>
    <row r="7" spans="1:6" x14ac:dyDescent="0.2">
      <c r="B7" s="83" t="str">
        <f>'ASA1'!C10</f>
        <v>05-016-2250-17</v>
      </c>
    </row>
    <row r="8" spans="1:6" x14ac:dyDescent="0.2">
      <c r="B8" s="80"/>
    </row>
    <row r="9" spans="1:6" x14ac:dyDescent="0.2">
      <c r="B9" s="402" t="s">
        <v>99</v>
      </c>
      <c r="C9" s="403"/>
      <c r="D9" s="403"/>
      <c r="E9" s="403"/>
      <c r="F9" s="403"/>
    </row>
    <row r="10" spans="1:6" x14ac:dyDescent="0.2">
      <c r="B10" s="81"/>
      <c r="C10" s="79"/>
    </row>
    <row r="11" spans="1:6" x14ac:dyDescent="0.2">
      <c r="B11" s="322" t="s">
        <v>91</v>
      </c>
      <c r="C11" s="319" t="s">
        <v>87</v>
      </c>
      <c r="D11" s="84"/>
      <c r="E11" s="282" t="s">
        <v>91</v>
      </c>
      <c r="F11" s="283" t="s">
        <v>87</v>
      </c>
    </row>
    <row r="12" spans="1:6" s="85" customFormat="1" ht="14.65" customHeight="1" x14ac:dyDescent="0.2">
      <c r="B12" s="323" t="s">
        <v>1591</v>
      </c>
      <c r="C12" s="320">
        <v>1000</v>
      </c>
      <c r="E12" s="323" t="s">
        <v>1731</v>
      </c>
      <c r="F12" s="320">
        <v>1625</v>
      </c>
    </row>
    <row r="13" spans="1:6" s="85" customFormat="1" ht="14.65" customHeight="1" x14ac:dyDescent="0.2">
      <c r="B13" s="323" t="s">
        <v>1597</v>
      </c>
      <c r="C13" s="320">
        <v>1000</v>
      </c>
      <c r="E13" s="323" t="s">
        <v>1765</v>
      </c>
      <c r="F13" s="320">
        <v>1625</v>
      </c>
    </row>
    <row r="14" spans="1:6" s="85" customFormat="1" ht="14.65" customHeight="1" x14ac:dyDescent="0.2">
      <c r="B14" s="323" t="s">
        <v>1600</v>
      </c>
      <c r="C14" s="320">
        <v>1000</v>
      </c>
      <c r="E14" s="323" t="s">
        <v>1749</v>
      </c>
      <c r="F14" s="320">
        <v>1639.24</v>
      </c>
    </row>
    <row r="15" spans="1:6" s="85" customFormat="1" ht="14.65" customHeight="1" x14ac:dyDescent="0.2">
      <c r="B15" s="323" t="s">
        <v>1622</v>
      </c>
      <c r="C15" s="320">
        <v>1000</v>
      </c>
      <c r="E15" s="323" t="s">
        <v>1615</v>
      </c>
      <c r="F15" s="320">
        <v>1650</v>
      </c>
    </row>
    <row r="16" spans="1:6" s="85" customFormat="1" ht="14.65" customHeight="1" x14ac:dyDescent="0.2">
      <c r="B16" s="323" t="s">
        <v>1631</v>
      </c>
      <c r="C16" s="320">
        <v>1000</v>
      </c>
      <c r="E16" s="323" t="s">
        <v>1661</v>
      </c>
      <c r="F16" s="320">
        <v>1663.78</v>
      </c>
    </row>
    <row r="17" spans="2:6" s="85" customFormat="1" ht="14.65" customHeight="1" x14ac:dyDescent="0.2">
      <c r="B17" s="323" t="s">
        <v>1644</v>
      </c>
      <c r="C17" s="320">
        <v>1000</v>
      </c>
      <c r="E17" s="323" t="s">
        <v>1789</v>
      </c>
      <c r="F17" s="320">
        <v>1667.12</v>
      </c>
    </row>
    <row r="18" spans="2:6" s="85" customFormat="1" ht="14.65" customHeight="1" x14ac:dyDescent="0.2">
      <c r="B18" s="323" t="s">
        <v>1657</v>
      </c>
      <c r="C18" s="320">
        <v>1000</v>
      </c>
      <c r="E18" s="323" t="s">
        <v>1743</v>
      </c>
      <c r="F18" s="320">
        <v>1667.7</v>
      </c>
    </row>
    <row r="19" spans="2:6" s="85" customFormat="1" ht="14.65" customHeight="1" x14ac:dyDescent="0.2">
      <c r="B19" s="323" t="s">
        <v>1663</v>
      </c>
      <c r="C19" s="320">
        <v>1000</v>
      </c>
      <c r="E19" s="323" t="s">
        <v>1310</v>
      </c>
      <c r="F19" s="320">
        <v>1671</v>
      </c>
    </row>
    <row r="20" spans="2:6" s="85" customFormat="1" ht="14.65" customHeight="1" x14ac:dyDescent="0.2">
      <c r="B20" s="323" t="s">
        <v>1677</v>
      </c>
      <c r="C20" s="320">
        <v>1000</v>
      </c>
      <c r="E20" s="323" t="s">
        <v>1752</v>
      </c>
      <c r="F20" s="320">
        <v>1674</v>
      </c>
    </row>
    <row r="21" spans="2:6" s="85" customFormat="1" ht="14.65" customHeight="1" x14ac:dyDescent="0.2">
      <c r="B21" s="323" t="s">
        <v>1692</v>
      </c>
      <c r="C21" s="320">
        <v>1000</v>
      </c>
      <c r="E21" s="323" t="s">
        <v>436</v>
      </c>
      <c r="F21" s="320">
        <v>1680</v>
      </c>
    </row>
    <row r="22" spans="2:6" s="85" customFormat="1" ht="14.65" customHeight="1" x14ac:dyDescent="0.2">
      <c r="B22" s="323" t="s">
        <v>1706</v>
      </c>
      <c r="C22" s="320">
        <v>1000</v>
      </c>
      <c r="E22" s="323" t="s">
        <v>1104</v>
      </c>
      <c r="F22" s="320">
        <v>1680</v>
      </c>
    </row>
    <row r="23" spans="2:6" s="85" customFormat="1" ht="14.65" customHeight="1" x14ac:dyDescent="0.2">
      <c r="B23" s="323" t="s">
        <v>1720</v>
      </c>
      <c r="C23" s="320">
        <v>1000</v>
      </c>
      <c r="E23" s="323" t="s">
        <v>421</v>
      </c>
      <c r="F23" s="320">
        <v>1683.29</v>
      </c>
    </row>
    <row r="24" spans="2:6" s="85" customFormat="1" ht="14.65" customHeight="1" x14ac:dyDescent="0.2">
      <c r="B24" s="323" t="s">
        <v>1721</v>
      </c>
      <c r="C24" s="320">
        <v>1000</v>
      </c>
      <c r="E24" s="323" t="s">
        <v>1686</v>
      </c>
      <c r="F24" s="320">
        <v>1686.74</v>
      </c>
    </row>
    <row r="25" spans="2:6" s="85" customFormat="1" ht="14.65" customHeight="1" x14ac:dyDescent="0.2">
      <c r="B25" s="323" t="s">
        <v>1724</v>
      </c>
      <c r="C25" s="320">
        <v>1000</v>
      </c>
      <c r="E25" s="323" t="s">
        <v>1747</v>
      </c>
      <c r="F25" s="320">
        <v>1690</v>
      </c>
    </row>
    <row r="26" spans="2:6" s="85" customFormat="1" ht="14.65" customHeight="1" x14ac:dyDescent="0.2">
      <c r="B26" s="323" t="s">
        <v>1726</v>
      </c>
      <c r="C26" s="320">
        <v>1000</v>
      </c>
      <c r="E26" s="323" t="s">
        <v>1700</v>
      </c>
      <c r="F26" s="320">
        <v>1700</v>
      </c>
    </row>
    <row r="27" spans="2:6" s="85" customFormat="1" ht="14.65" customHeight="1" x14ac:dyDescent="0.2">
      <c r="B27" s="323" t="s">
        <v>1357</v>
      </c>
      <c r="C27" s="320">
        <v>1000</v>
      </c>
      <c r="E27" s="323" t="s">
        <v>1703</v>
      </c>
      <c r="F27" s="320">
        <v>1700</v>
      </c>
    </row>
    <row r="28" spans="2:6" s="85" customFormat="1" ht="14.65" customHeight="1" x14ac:dyDescent="0.2">
      <c r="B28" s="323" t="s">
        <v>1733</v>
      </c>
      <c r="C28" s="320">
        <v>1000</v>
      </c>
      <c r="E28" s="323" t="s">
        <v>359</v>
      </c>
      <c r="F28" s="320">
        <v>1700</v>
      </c>
    </row>
    <row r="29" spans="2:6" s="85" customFormat="1" ht="14.65" customHeight="1" x14ac:dyDescent="0.2">
      <c r="B29" s="323" t="s">
        <v>1740</v>
      </c>
      <c r="C29" s="320">
        <v>1000</v>
      </c>
      <c r="E29" s="323" t="s">
        <v>1761</v>
      </c>
      <c r="F29" s="320">
        <v>1700</v>
      </c>
    </row>
    <row r="30" spans="2:6" s="85" customFormat="1" ht="14.65" customHeight="1" x14ac:dyDescent="0.2">
      <c r="B30" s="323" t="s">
        <v>1742</v>
      </c>
      <c r="C30" s="320">
        <v>1000</v>
      </c>
      <c r="E30" s="323" t="s">
        <v>626</v>
      </c>
      <c r="F30" s="320">
        <v>1707</v>
      </c>
    </row>
    <row r="31" spans="2:6" s="85" customFormat="1" ht="14.65" customHeight="1" x14ac:dyDescent="0.2">
      <c r="B31" s="323" t="s">
        <v>1753</v>
      </c>
      <c r="C31" s="320">
        <v>1000</v>
      </c>
      <c r="E31" s="323" t="s">
        <v>1654</v>
      </c>
      <c r="F31" s="320">
        <v>1709.18</v>
      </c>
    </row>
    <row r="32" spans="2:6" s="85" customFormat="1" ht="14.65" customHeight="1" x14ac:dyDescent="0.2">
      <c r="B32" s="323" t="s">
        <v>1773</v>
      </c>
      <c r="C32" s="320">
        <v>1000</v>
      </c>
      <c r="E32" s="323" t="s">
        <v>1715</v>
      </c>
      <c r="F32" s="320">
        <v>1713.1</v>
      </c>
    </row>
    <row r="33" spans="2:6" s="85" customFormat="1" ht="14.65" customHeight="1" x14ac:dyDescent="0.2">
      <c r="B33" s="323" t="s">
        <v>1776</v>
      </c>
      <c r="C33" s="320">
        <v>1000</v>
      </c>
      <c r="E33" s="323" t="s">
        <v>1730</v>
      </c>
      <c r="F33" s="320">
        <v>1715</v>
      </c>
    </row>
    <row r="34" spans="2:6" s="85" customFormat="1" ht="14.65" customHeight="1" x14ac:dyDescent="0.2">
      <c r="B34" s="323" t="s">
        <v>1791</v>
      </c>
      <c r="C34" s="320">
        <v>1000</v>
      </c>
      <c r="E34" s="323" t="s">
        <v>369</v>
      </c>
      <c r="F34" s="320">
        <v>1722.13</v>
      </c>
    </row>
    <row r="35" spans="2:6" s="85" customFormat="1" ht="14.65" customHeight="1" x14ac:dyDescent="0.2">
      <c r="B35" s="323" t="s">
        <v>1792</v>
      </c>
      <c r="C35" s="320">
        <v>1000</v>
      </c>
      <c r="E35" s="323" t="s">
        <v>1716</v>
      </c>
      <c r="F35" s="320">
        <v>1722.34</v>
      </c>
    </row>
    <row r="36" spans="2:6" s="85" customFormat="1" ht="14.65" customHeight="1" x14ac:dyDescent="0.2">
      <c r="B36" s="323" t="s">
        <v>1795</v>
      </c>
      <c r="C36" s="320">
        <v>1000</v>
      </c>
      <c r="E36" s="323" t="s">
        <v>1790</v>
      </c>
      <c r="F36" s="320">
        <v>1724.5</v>
      </c>
    </row>
    <row r="37" spans="2:6" s="85" customFormat="1" ht="14.65" customHeight="1" x14ac:dyDescent="0.2">
      <c r="B37" s="323" t="s">
        <v>1798</v>
      </c>
      <c r="C37" s="320">
        <v>1000</v>
      </c>
      <c r="E37" s="323" t="s">
        <v>1750</v>
      </c>
      <c r="F37" s="320">
        <v>1725</v>
      </c>
    </row>
    <row r="38" spans="2:6" s="85" customFormat="1" ht="14.65" customHeight="1" x14ac:dyDescent="0.2">
      <c r="B38" s="323" t="s">
        <v>1799</v>
      </c>
      <c r="C38" s="320">
        <v>1000</v>
      </c>
      <c r="E38" s="323" t="s">
        <v>1751</v>
      </c>
      <c r="F38" s="320">
        <v>1728.23</v>
      </c>
    </row>
    <row r="39" spans="2:6" s="85" customFormat="1" ht="14.65" customHeight="1" x14ac:dyDescent="0.2">
      <c r="B39" s="323" t="s">
        <v>1800</v>
      </c>
      <c r="C39" s="320">
        <v>1000</v>
      </c>
      <c r="E39" s="323" t="s">
        <v>689</v>
      </c>
      <c r="F39" s="320">
        <v>1729</v>
      </c>
    </row>
    <row r="40" spans="2:6" s="85" customFormat="1" ht="14.65" customHeight="1" x14ac:dyDescent="0.2">
      <c r="B40" s="323" t="s">
        <v>1802</v>
      </c>
      <c r="C40" s="320">
        <v>1000</v>
      </c>
      <c r="E40" s="323" t="s">
        <v>1745</v>
      </c>
      <c r="F40" s="320">
        <v>1737.52</v>
      </c>
    </row>
    <row r="41" spans="2:6" s="85" customFormat="1" ht="14.65" customHeight="1" x14ac:dyDescent="0.2">
      <c r="B41" s="323" t="s">
        <v>530</v>
      </c>
      <c r="C41" s="320">
        <v>1002.5</v>
      </c>
      <c r="E41" s="323" t="s">
        <v>349</v>
      </c>
      <c r="F41" s="320">
        <v>1739</v>
      </c>
    </row>
    <row r="42" spans="2:6" s="85" customFormat="1" ht="14.65" customHeight="1" x14ac:dyDescent="0.2">
      <c r="B42" s="323" t="s">
        <v>1626</v>
      </c>
      <c r="C42" s="320">
        <v>1007</v>
      </c>
      <c r="E42" s="323" t="s">
        <v>1604</v>
      </c>
      <c r="F42" s="320">
        <v>1750</v>
      </c>
    </row>
    <row r="43" spans="2:6" s="85" customFormat="1" ht="14.65" customHeight="1" x14ac:dyDescent="0.2">
      <c r="B43" s="323" t="s">
        <v>1770</v>
      </c>
      <c r="C43" s="320">
        <v>1011.35</v>
      </c>
      <c r="E43" s="323" t="s">
        <v>1698</v>
      </c>
      <c r="F43" s="320">
        <v>1750</v>
      </c>
    </row>
    <row r="44" spans="2:6" s="85" customFormat="1" ht="14.65" customHeight="1" x14ac:dyDescent="0.2">
      <c r="B44" s="323" t="s">
        <v>1696</v>
      </c>
      <c r="C44" s="320">
        <v>1018.78</v>
      </c>
      <c r="E44" s="323" t="s">
        <v>1599</v>
      </c>
      <c r="F44" s="320">
        <v>1760</v>
      </c>
    </row>
    <row r="45" spans="2:6" s="85" customFormat="1" ht="14.65" customHeight="1" x14ac:dyDescent="0.2">
      <c r="B45" s="323" t="s">
        <v>1681</v>
      </c>
      <c r="C45" s="320">
        <v>1019</v>
      </c>
      <c r="E45" s="323" t="s">
        <v>1736</v>
      </c>
      <c r="F45" s="320">
        <v>1762.23</v>
      </c>
    </row>
    <row r="46" spans="2:6" s="85" customFormat="1" ht="14.65" customHeight="1" x14ac:dyDescent="0.2">
      <c r="B46" s="323" t="s">
        <v>1774</v>
      </c>
      <c r="C46" s="320">
        <v>1033.8499999999999</v>
      </c>
      <c r="E46" s="323" t="s">
        <v>1788</v>
      </c>
      <c r="F46" s="320">
        <v>1770</v>
      </c>
    </row>
    <row r="47" spans="2:6" s="85" customFormat="1" ht="14.65" customHeight="1" x14ac:dyDescent="0.2">
      <c r="B47" s="323" t="s">
        <v>334</v>
      </c>
      <c r="C47" s="320">
        <v>1034.0999999999999</v>
      </c>
      <c r="E47" s="323" t="s">
        <v>1637</v>
      </c>
      <c r="F47" s="320">
        <v>1775</v>
      </c>
    </row>
    <row r="48" spans="2:6" s="85" customFormat="1" ht="14.65" customHeight="1" x14ac:dyDescent="0.2">
      <c r="B48" s="323" t="s">
        <v>1619</v>
      </c>
      <c r="C48" s="320">
        <v>1035.79</v>
      </c>
      <c r="E48" s="323" t="s">
        <v>1772</v>
      </c>
      <c r="F48" s="320">
        <v>1775</v>
      </c>
    </row>
    <row r="49" spans="2:6" s="85" customFormat="1" ht="14.65" customHeight="1" x14ac:dyDescent="0.2">
      <c r="B49" s="323" t="s">
        <v>1676</v>
      </c>
      <c r="C49" s="320">
        <v>1048</v>
      </c>
      <c r="E49" s="323" t="s">
        <v>1728</v>
      </c>
      <c r="F49" s="320">
        <v>1780</v>
      </c>
    </row>
    <row r="50" spans="2:6" s="85" customFormat="1" ht="14.65" customHeight="1" x14ac:dyDescent="0.2">
      <c r="B50" s="323" t="s">
        <v>1678</v>
      </c>
      <c r="C50" s="320">
        <v>1050</v>
      </c>
      <c r="E50" s="323" t="s">
        <v>639</v>
      </c>
      <c r="F50" s="320">
        <v>1785</v>
      </c>
    </row>
    <row r="51" spans="2:6" s="85" customFormat="1" ht="14.65" customHeight="1" x14ac:dyDescent="0.2">
      <c r="B51" s="323" t="s">
        <v>1662</v>
      </c>
      <c r="C51" s="320">
        <v>1054</v>
      </c>
      <c r="E51" s="323" t="s">
        <v>602</v>
      </c>
      <c r="F51" s="320">
        <v>1794.86</v>
      </c>
    </row>
    <row r="52" spans="2:6" s="85" customFormat="1" ht="14.65" customHeight="1" x14ac:dyDescent="0.2">
      <c r="B52" s="323" t="s">
        <v>1641</v>
      </c>
      <c r="C52" s="320">
        <v>1065</v>
      </c>
      <c r="E52" s="323" t="s">
        <v>1744</v>
      </c>
      <c r="F52" s="320">
        <v>1797.96</v>
      </c>
    </row>
    <row r="53" spans="2:6" s="85" customFormat="1" ht="14.65" customHeight="1" x14ac:dyDescent="0.2">
      <c r="B53" s="323" t="s">
        <v>1647</v>
      </c>
      <c r="C53" s="320">
        <v>1075</v>
      </c>
      <c r="E53" s="323" t="s">
        <v>1778</v>
      </c>
      <c r="F53" s="320">
        <v>1798.32</v>
      </c>
    </row>
    <row r="54" spans="2:6" s="85" customFormat="1" ht="14.65" customHeight="1" x14ac:dyDescent="0.2">
      <c r="B54" s="323" t="s">
        <v>1623</v>
      </c>
      <c r="C54" s="320">
        <v>1085.99</v>
      </c>
      <c r="E54" s="323" t="s">
        <v>1616</v>
      </c>
      <c r="F54" s="320">
        <v>1800</v>
      </c>
    </row>
    <row r="55" spans="2:6" s="85" customFormat="1" ht="14.65" customHeight="1" x14ac:dyDescent="0.2">
      <c r="B55" s="323" t="s">
        <v>1805</v>
      </c>
      <c r="C55" s="320">
        <v>1089</v>
      </c>
      <c r="E55" s="323" t="s">
        <v>1640</v>
      </c>
      <c r="F55" s="320">
        <v>1800</v>
      </c>
    </row>
    <row r="56" spans="2:6" s="85" customFormat="1" ht="14.65" customHeight="1" x14ac:dyDescent="0.2">
      <c r="B56" s="323" t="s">
        <v>1670</v>
      </c>
      <c r="C56" s="320">
        <v>1090</v>
      </c>
      <c r="E56" s="323" t="s">
        <v>1746</v>
      </c>
      <c r="F56" s="320">
        <v>1800</v>
      </c>
    </row>
    <row r="57" spans="2:6" s="85" customFormat="1" ht="14.65" customHeight="1" x14ac:dyDescent="0.2">
      <c r="B57" s="323" t="s">
        <v>1695</v>
      </c>
      <c r="C57" s="320">
        <v>1100</v>
      </c>
      <c r="E57" s="323" t="s">
        <v>1668</v>
      </c>
      <c r="F57" s="320">
        <v>1809.21</v>
      </c>
    </row>
    <row r="58" spans="2:6" s="85" customFormat="1" ht="14.65" customHeight="1" x14ac:dyDescent="0.2">
      <c r="B58" s="323" t="s">
        <v>1708</v>
      </c>
      <c r="C58" s="320">
        <v>1100</v>
      </c>
      <c r="E58" s="323" t="s">
        <v>1712</v>
      </c>
      <c r="F58" s="320">
        <v>1819.32</v>
      </c>
    </row>
    <row r="59" spans="2:6" s="85" customFormat="1" ht="14.65" customHeight="1" x14ac:dyDescent="0.2">
      <c r="B59" s="323" t="s">
        <v>1777</v>
      </c>
      <c r="C59" s="320">
        <v>1100</v>
      </c>
      <c r="E59" s="323" t="s">
        <v>654</v>
      </c>
      <c r="F59" s="320">
        <v>1858</v>
      </c>
    </row>
    <row r="60" spans="2:6" s="85" customFormat="1" ht="14.65" customHeight="1" x14ac:dyDescent="0.2">
      <c r="B60" s="323" t="s">
        <v>1603</v>
      </c>
      <c r="C60" s="320">
        <v>1101.27</v>
      </c>
      <c r="E60" s="323" t="s">
        <v>577</v>
      </c>
      <c r="F60" s="320">
        <v>1859</v>
      </c>
    </row>
    <row r="61" spans="2:6" s="85" customFormat="1" ht="14.65" customHeight="1" x14ac:dyDescent="0.2">
      <c r="B61" s="323" t="s">
        <v>1783</v>
      </c>
      <c r="C61" s="320">
        <v>1110</v>
      </c>
      <c r="E61" s="323" t="s">
        <v>1683</v>
      </c>
      <c r="F61" s="320">
        <v>1860</v>
      </c>
    </row>
    <row r="62" spans="2:6" s="85" customFormat="1" ht="14.65" customHeight="1" x14ac:dyDescent="0.2">
      <c r="B62" s="323" t="s">
        <v>1613</v>
      </c>
      <c r="C62" s="320">
        <v>1116</v>
      </c>
      <c r="E62" s="323" t="s">
        <v>646</v>
      </c>
      <c r="F62" s="320">
        <v>1862.95</v>
      </c>
    </row>
    <row r="63" spans="2:6" s="85" customFormat="1" ht="14.65" customHeight="1" x14ac:dyDescent="0.2">
      <c r="B63" s="323" t="s">
        <v>1596</v>
      </c>
      <c r="C63" s="320">
        <v>1120</v>
      </c>
      <c r="E63" s="323" t="s">
        <v>595</v>
      </c>
      <c r="F63" s="320">
        <v>1875</v>
      </c>
    </row>
    <row r="64" spans="2:6" s="85" customFormat="1" ht="14.65" customHeight="1" x14ac:dyDescent="0.2">
      <c r="B64" s="323" t="s">
        <v>1650</v>
      </c>
      <c r="C64" s="320">
        <v>1120</v>
      </c>
      <c r="E64" s="323" t="s">
        <v>593</v>
      </c>
      <c r="F64" s="320">
        <v>1890</v>
      </c>
    </row>
    <row r="65" spans="2:6" s="85" customFormat="1" ht="14.65" customHeight="1" x14ac:dyDescent="0.2">
      <c r="B65" s="323" t="s">
        <v>651</v>
      </c>
      <c r="C65" s="320">
        <v>1131.6500000000001</v>
      </c>
      <c r="E65" s="323" t="s">
        <v>341</v>
      </c>
      <c r="F65" s="320">
        <v>1890</v>
      </c>
    </row>
    <row r="66" spans="2:6" s="85" customFormat="1" ht="14.65" customHeight="1" x14ac:dyDescent="0.2">
      <c r="B66" s="323" t="s">
        <v>1665</v>
      </c>
      <c r="C66" s="320">
        <v>1132.56</v>
      </c>
      <c r="E66" s="323" t="s">
        <v>1704</v>
      </c>
      <c r="F66" s="320">
        <v>1899.96</v>
      </c>
    </row>
    <row r="67" spans="2:6" s="85" customFormat="1" ht="14.65" customHeight="1" x14ac:dyDescent="0.2">
      <c r="B67" s="323" t="s">
        <v>1697</v>
      </c>
      <c r="C67" s="320">
        <v>1140</v>
      </c>
      <c r="E67" s="323" t="s">
        <v>1718</v>
      </c>
      <c r="F67" s="320">
        <v>1900</v>
      </c>
    </row>
    <row r="68" spans="2:6" s="85" customFormat="1" ht="14.65" customHeight="1" x14ac:dyDescent="0.2">
      <c r="B68" s="323" t="s">
        <v>1699</v>
      </c>
      <c r="C68" s="320">
        <v>1140</v>
      </c>
      <c r="E68" s="323" t="s">
        <v>1652</v>
      </c>
      <c r="F68" s="320">
        <v>1914</v>
      </c>
    </row>
    <row r="69" spans="2:6" s="85" customFormat="1" ht="14.65" customHeight="1" x14ac:dyDescent="0.2">
      <c r="B69" s="323" t="s">
        <v>1780</v>
      </c>
      <c r="C69" s="320">
        <v>1147</v>
      </c>
      <c r="E69" s="323" t="s">
        <v>1685</v>
      </c>
      <c r="F69" s="320">
        <v>1927</v>
      </c>
    </row>
    <row r="70" spans="2:6" s="85" customFormat="1" ht="14.65" customHeight="1" x14ac:dyDescent="0.2">
      <c r="B70" s="323" t="s">
        <v>1624</v>
      </c>
      <c r="C70" s="320">
        <v>1150</v>
      </c>
      <c r="E70" s="323" t="s">
        <v>394</v>
      </c>
      <c r="F70" s="320">
        <v>1945</v>
      </c>
    </row>
    <row r="71" spans="2:6" s="85" customFormat="1" ht="14.65" customHeight="1" x14ac:dyDescent="0.2">
      <c r="B71" s="323" t="s">
        <v>1598</v>
      </c>
      <c r="C71" s="320">
        <v>1190</v>
      </c>
      <c r="E71" s="323" t="s">
        <v>1658</v>
      </c>
      <c r="F71" s="320">
        <v>1945</v>
      </c>
    </row>
    <row r="72" spans="2:6" s="85" customFormat="1" ht="14.65" customHeight="1" x14ac:dyDescent="0.2">
      <c r="B72" s="323" t="s">
        <v>1717</v>
      </c>
      <c r="C72" s="320">
        <v>1190</v>
      </c>
      <c r="E72" s="323" t="s">
        <v>1732</v>
      </c>
      <c r="F72" s="320">
        <v>1950</v>
      </c>
    </row>
    <row r="73" spans="2:6" s="85" customFormat="1" ht="14.65" customHeight="1" x14ac:dyDescent="0.2">
      <c r="B73" s="323" t="s">
        <v>1628</v>
      </c>
      <c r="C73" s="320">
        <v>1200</v>
      </c>
      <c r="E73" s="323" t="s">
        <v>1734</v>
      </c>
      <c r="F73" s="320">
        <v>1950</v>
      </c>
    </row>
    <row r="74" spans="2:6" s="85" customFormat="1" ht="14.65" customHeight="1" x14ac:dyDescent="0.2">
      <c r="B74" s="323" t="s">
        <v>1636</v>
      </c>
      <c r="C74" s="320">
        <v>1200</v>
      </c>
      <c r="E74" s="323" t="s">
        <v>1775</v>
      </c>
      <c r="F74" s="320">
        <v>1950</v>
      </c>
    </row>
    <row r="75" spans="2:6" s="85" customFormat="1" ht="14.65" customHeight="1" x14ac:dyDescent="0.2">
      <c r="B75" s="323" t="s">
        <v>1649</v>
      </c>
      <c r="C75" s="320">
        <v>1201.5</v>
      </c>
      <c r="E75" s="323" t="s">
        <v>318</v>
      </c>
      <c r="F75" s="320">
        <v>1951.26</v>
      </c>
    </row>
    <row r="76" spans="2:6" s="85" customFormat="1" ht="14.65" customHeight="1" x14ac:dyDescent="0.2">
      <c r="B76" s="323" t="s">
        <v>629</v>
      </c>
      <c r="C76" s="320">
        <v>1212</v>
      </c>
      <c r="E76" s="323" t="s">
        <v>1638</v>
      </c>
      <c r="F76" s="320">
        <v>1957.5</v>
      </c>
    </row>
    <row r="77" spans="2:6" s="85" customFormat="1" ht="14.65" customHeight="1" x14ac:dyDescent="0.2">
      <c r="B77" s="323" t="s">
        <v>549</v>
      </c>
      <c r="C77" s="320">
        <v>1213</v>
      </c>
      <c r="E77" s="323" t="s">
        <v>1653</v>
      </c>
      <c r="F77" s="320">
        <v>1977.47</v>
      </c>
    </row>
    <row r="78" spans="2:6" s="85" customFormat="1" ht="14.65" customHeight="1" x14ac:dyDescent="0.2">
      <c r="B78" s="323" t="s">
        <v>1719</v>
      </c>
      <c r="C78" s="320">
        <v>1220.01</v>
      </c>
      <c r="E78" s="323" t="s">
        <v>1610</v>
      </c>
      <c r="F78" s="320">
        <v>1977.6</v>
      </c>
    </row>
    <row r="79" spans="2:6" s="85" customFormat="1" ht="14.65" customHeight="1" x14ac:dyDescent="0.2">
      <c r="B79" s="323" t="s">
        <v>679</v>
      </c>
      <c r="C79" s="320">
        <v>1221.5</v>
      </c>
      <c r="E79" s="323" t="s">
        <v>653</v>
      </c>
      <c r="F79" s="320">
        <v>1986</v>
      </c>
    </row>
    <row r="80" spans="2:6" s="85" customFormat="1" ht="14.65" customHeight="1" x14ac:dyDescent="0.2">
      <c r="B80" s="323" t="s">
        <v>1639</v>
      </c>
      <c r="C80" s="320">
        <v>1230</v>
      </c>
      <c r="E80" s="323" t="s">
        <v>1804</v>
      </c>
      <c r="F80" s="320">
        <v>1990.19</v>
      </c>
    </row>
    <row r="81" spans="2:6" s="85" customFormat="1" ht="14.65" customHeight="1" x14ac:dyDescent="0.2">
      <c r="B81" s="323" t="s">
        <v>1664</v>
      </c>
      <c r="C81" s="320">
        <v>1249</v>
      </c>
      <c r="E81" s="323" t="s">
        <v>610</v>
      </c>
      <c r="F81" s="320">
        <v>1998.72</v>
      </c>
    </row>
    <row r="82" spans="2:6" s="85" customFormat="1" ht="14.65" customHeight="1" x14ac:dyDescent="0.2">
      <c r="B82" s="323" t="s">
        <v>1675</v>
      </c>
      <c r="C82" s="320">
        <v>1250</v>
      </c>
      <c r="E82" s="323" t="s">
        <v>1593</v>
      </c>
      <c r="F82" s="320">
        <v>2000</v>
      </c>
    </row>
    <row r="83" spans="2:6" s="85" customFormat="1" ht="14.65" customHeight="1" x14ac:dyDescent="0.2">
      <c r="B83" s="323" t="s">
        <v>728</v>
      </c>
      <c r="C83" s="320">
        <v>1260</v>
      </c>
      <c r="E83" s="323" t="s">
        <v>1633</v>
      </c>
      <c r="F83" s="320">
        <v>2000</v>
      </c>
    </row>
    <row r="84" spans="2:6" s="85" customFormat="1" ht="14.65" customHeight="1" x14ac:dyDescent="0.2">
      <c r="B84" s="323" t="s">
        <v>445</v>
      </c>
      <c r="C84" s="320">
        <v>1266</v>
      </c>
      <c r="E84" s="323" t="s">
        <v>1645</v>
      </c>
      <c r="F84" s="320">
        <v>2000</v>
      </c>
    </row>
    <row r="85" spans="2:6" s="85" customFormat="1" ht="14.65" customHeight="1" x14ac:dyDescent="0.2">
      <c r="B85" s="323" t="s">
        <v>1779</v>
      </c>
      <c r="C85" s="320">
        <v>1267.5</v>
      </c>
      <c r="E85" s="323" t="s">
        <v>1671</v>
      </c>
      <c r="F85" s="320">
        <v>2000</v>
      </c>
    </row>
    <row r="86" spans="2:6" s="85" customFormat="1" ht="14.65" customHeight="1" x14ac:dyDescent="0.2">
      <c r="B86" s="323" t="s">
        <v>1646</v>
      </c>
      <c r="C86" s="320">
        <v>1274.1300000000001</v>
      </c>
      <c r="E86" s="323" t="s">
        <v>1015</v>
      </c>
      <c r="F86" s="320">
        <v>2000</v>
      </c>
    </row>
    <row r="87" spans="2:6" s="85" customFormat="1" ht="14.65" customHeight="1" x14ac:dyDescent="0.2">
      <c r="B87" s="323" t="s">
        <v>1688</v>
      </c>
      <c r="C87" s="320">
        <v>1274.3499999999999</v>
      </c>
      <c r="E87" s="323" t="s">
        <v>1694</v>
      </c>
      <c r="F87" s="320">
        <v>2000</v>
      </c>
    </row>
    <row r="88" spans="2:6" s="85" customFormat="1" ht="14.65" customHeight="1" x14ac:dyDescent="0.2">
      <c r="B88" s="323" t="s">
        <v>1786</v>
      </c>
      <c r="C88" s="320">
        <v>1275</v>
      </c>
      <c r="E88" s="323" t="s">
        <v>1724</v>
      </c>
      <c r="F88" s="320">
        <v>2000</v>
      </c>
    </row>
    <row r="89" spans="2:6" s="85" customFormat="1" ht="14.65" customHeight="1" x14ac:dyDescent="0.2">
      <c r="B89" s="323" t="s">
        <v>1679</v>
      </c>
      <c r="C89" s="320">
        <v>1300</v>
      </c>
      <c r="E89" s="323" t="s">
        <v>1794</v>
      </c>
      <c r="F89" s="320">
        <v>2000</v>
      </c>
    </row>
    <row r="90" spans="2:6" s="85" customFormat="1" ht="14.65" customHeight="1" x14ac:dyDescent="0.2">
      <c r="B90" s="323" t="s">
        <v>1691</v>
      </c>
      <c r="C90" s="320">
        <v>1300</v>
      </c>
      <c r="E90" s="323" t="s">
        <v>1771</v>
      </c>
      <c r="F90" s="320">
        <v>2002</v>
      </c>
    </row>
    <row r="91" spans="2:6" s="85" customFormat="1" ht="14.65" customHeight="1" x14ac:dyDescent="0.2">
      <c r="B91" s="323" t="s">
        <v>1727</v>
      </c>
      <c r="C91" s="320">
        <v>1300</v>
      </c>
      <c r="E91" s="323" t="s">
        <v>1594</v>
      </c>
      <c r="F91" s="320">
        <v>2004.37</v>
      </c>
    </row>
    <row r="92" spans="2:6" s="85" customFormat="1" ht="14.65" customHeight="1" x14ac:dyDescent="0.2">
      <c r="B92" s="323" t="s">
        <v>409</v>
      </c>
      <c r="C92" s="320">
        <v>1302</v>
      </c>
      <c r="E92" s="323" t="s">
        <v>606</v>
      </c>
      <c r="F92" s="320">
        <v>2023.17</v>
      </c>
    </row>
    <row r="93" spans="2:6" s="85" customFormat="1" ht="14.65" customHeight="1" x14ac:dyDescent="0.2">
      <c r="B93" s="323" t="s">
        <v>1785</v>
      </c>
      <c r="C93" s="320">
        <v>1320</v>
      </c>
      <c r="E93" s="323" t="s">
        <v>725</v>
      </c>
      <c r="F93" s="320">
        <v>2025.93</v>
      </c>
    </row>
    <row r="94" spans="2:6" s="85" customFormat="1" ht="14.65" customHeight="1" x14ac:dyDescent="0.2">
      <c r="B94" s="323" t="s">
        <v>569</v>
      </c>
      <c r="C94" s="320">
        <v>1322.12</v>
      </c>
      <c r="E94" s="323" t="s">
        <v>1764</v>
      </c>
      <c r="F94" s="320">
        <v>2040.12</v>
      </c>
    </row>
    <row r="95" spans="2:6" s="85" customFormat="1" ht="14.65" customHeight="1" x14ac:dyDescent="0.2">
      <c r="B95" s="323" t="s">
        <v>644</v>
      </c>
      <c r="C95" s="320">
        <v>1338</v>
      </c>
      <c r="E95" s="323" t="s">
        <v>1729</v>
      </c>
      <c r="F95" s="320">
        <v>2040.15</v>
      </c>
    </row>
    <row r="96" spans="2:6" s="85" customFormat="1" ht="14.65" customHeight="1" x14ac:dyDescent="0.2">
      <c r="B96" s="323" t="s">
        <v>1738</v>
      </c>
      <c r="C96" s="320">
        <v>1341.93</v>
      </c>
      <c r="E96" s="323" t="s">
        <v>1768</v>
      </c>
      <c r="F96" s="320">
        <v>2044</v>
      </c>
    </row>
    <row r="97" spans="2:6" s="85" customFormat="1" ht="14.65" customHeight="1" x14ac:dyDescent="0.2">
      <c r="B97" s="323" t="s">
        <v>1725</v>
      </c>
      <c r="C97" s="320">
        <v>1352.21</v>
      </c>
      <c r="E97" s="323" t="s">
        <v>1701</v>
      </c>
      <c r="F97" s="320">
        <v>2056</v>
      </c>
    </row>
    <row r="98" spans="2:6" s="85" customFormat="1" ht="14.65" customHeight="1" x14ac:dyDescent="0.2">
      <c r="B98" s="323" t="s">
        <v>1625</v>
      </c>
      <c r="C98" s="320">
        <v>1358.2</v>
      </c>
      <c r="E98" s="323" t="s">
        <v>1667</v>
      </c>
      <c r="F98" s="320">
        <v>2066.7399999999998</v>
      </c>
    </row>
    <row r="99" spans="2:6" s="85" customFormat="1" ht="14.65" customHeight="1" x14ac:dyDescent="0.2">
      <c r="B99" s="323" t="s">
        <v>1757</v>
      </c>
      <c r="C99" s="320">
        <v>1365</v>
      </c>
      <c r="E99" s="323" t="s">
        <v>1709</v>
      </c>
      <c r="F99" s="320">
        <v>2071.11</v>
      </c>
    </row>
    <row r="100" spans="2:6" s="85" customFormat="1" ht="14.65" customHeight="1" x14ac:dyDescent="0.2">
      <c r="B100" s="323" t="s">
        <v>1787</v>
      </c>
      <c r="C100" s="320">
        <v>1374.53</v>
      </c>
      <c r="E100" s="323" t="s">
        <v>498</v>
      </c>
      <c r="F100" s="320">
        <v>2080.65</v>
      </c>
    </row>
    <row r="101" spans="2:6" s="85" customFormat="1" ht="14.65" customHeight="1" x14ac:dyDescent="0.2">
      <c r="B101" s="323" t="s">
        <v>1710</v>
      </c>
      <c r="C101" s="320">
        <v>1395.73</v>
      </c>
      <c r="E101" s="323" t="s">
        <v>1741</v>
      </c>
      <c r="F101" s="320">
        <v>2090.0300000000002</v>
      </c>
    </row>
    <row r="102" spans="2:6" s="85" customFormat="1" ht="14.65" customHeight="1" x14ac:dyDescent="0.2">
      <c r="B102" s="323" t="s">
        <v>1767</v>
      </c>
      <c r="C102" s="320">
        <v>1399.34</v>
      </c>
      <c r="E102" s="323" t="s">
        <v>1781</v>
      </c>
      <c r="F102" s="320">
        <v>2101.5</v>
      </c>
    </row>
    <row r="103" spans="2:6" s="85" customFormat="1" ht="14.65" customHeight="1" x14ac:dyDescent="0.2">
      <c r="B103" s="323" t="s">
        <v>1632</v>
      </c>
      <c r="C103" s="320">
        <v>1400</v>
      </c>
      <c r="E103" s="323" t="s">
        <v>1612</v>
      </c>
      <c r="F103" s="320">
        <v>2110</v>
      </c>
    </row>
    <row r="104" spans="2:6" s="85" customFormat="1" ht="14.65" customHeight="1" x14ac:dyDescent="0.2">
      <c r="B104" s="323" t="s">
        <v>1669</v>
      </c>
      <c r="C104" s="320">
        <v>1400.72</v>
      </c>
      <c r="E104" s="323" t="s">
        <v>1763</v>
      </c>
      <c r="F104" s="320">
        <v>2113.81</v>
      </c>
    </row>
    <row r="105" spans="2:6" s="85" customFormat="1" ht="14.65" customHeight="1" x14ac:dyDescent="0.2">
      <c r="B105" s="323" t="s">
        <v>422</v>
      </c>
      <c r="C105" s="320">
        <v>1402</v>
      </c>
      <c r="E105" s="323" t="s">
        <v>1684</v>
      </c>
      <c r="F105" s="320">
        <v>2120</v>
      </c>
    </row>
    <row r="106" spans="2:6" s="85" customFormat="1" ht="14.65" customHeight="1" x14ac:dyDescent="0.2">
      <c r="B106" s="323" t="s">
        <v>1735</v>
      </c>
      <c r="C106" s="320">
        <v>1403</v>
      </c>
      <c r="E106" s="323" t="s">
        <v>1627</v>
      </c>
      <c r="F106" s="320">
        <v>2125.29</v>
      </c>
    </row>
    <row r="107" spans="2:6" s="85" customFormat="1" ht="14.65" customHeight="1" x14ac:dyDescent="0.2">
      <c r="B107" s="323" t="s">
        <v>1690</v>
      </c>
      <c r="C107" s="320">
        <v>1405</v>
      </c>
      <c r="E107" s="323" t="s">
        <v>1656</v>
      </c>
      <c r="F107" s="320">
        <v>2130</v>
      </c>
    </row>
    <row r="108" spans="2:6" s="85" customFormat="1" ht="14.65" customHeight="1" x14ac:dyDescent="0.2">
      <c r="B108" s="323" t="s">
        <v>1601</v>
      </c>
      <c r="C108" s="320">
        <v>1410</v>
      </c>
      <c r="E108" s="323" t="s">
        <v>366</v>
      </c>
      <c r="F108" s="320">
        <v>2131</v>
      </c>
    </row>
    <row r="109" spans="2:6" s="85" customFormat="1" ht="14.65" customHeight="1" x14ac:dyDescent="0.2">
      <c r="B109" s="323" t="s">
        <v>1682</v>
      </c>
      <c r="C109" s="320">
        <v>1424.64</v>
      </c>
      <c r="E109" s="323" t="s">
        <v>1723</v>
      </c>
      <c r="F109" s="320">
        <v>2135</v>
      </c>
    </row>
    <row r="110" spans="2:6" s="85" customFormat="1" ht="14.65" customHeight="1" x14ac:dyDescent="0.2">
      <c r="B110" s="323" t="s">
        <v>1803</v>
      </c>
      <c r="C110" s="320">
        <v>1433.21</v>
      </c>
      <c r="E110" s="323" t="s">
        <v>1620</v>
      </c>
      <c r="F110" s="320">
        <v>2143.5700000000002</v>
      </c>
    </row>
    <row r="111" spans="2:6" s="85" customFormat="1" ht="14.65" customHeight="1" x14ac:dyDescent="0.2">
      <c r="B111" s="323" t="s">
        <v>977</v>
      </c>
      <c r="C111" s="320">
        <v>1440</v>
      </c>
      <c r="E111" s="323" t="s">
        <v>1806</v>
      </c>
      <c r="F111" s="320">
        <v>2150</v>
      </c>
    </row>
    <row r="112" spans="2:6" s="85" customFormat="1" ht="14.65" customHeight="1" x14ac:dyDescent="0.2">
      <c r="B112" s="323" t="s">
        <v>717</v>
      </c>
      <c r="C112" s="320">
        <v>1445</v>
      </c>
      <c r="E112" s="323" t="s">
        <v>1737</v>
      </c>
      <c r="F112" s="320">
        <v>2151.4</v>
      </c>
    </row>
    <row r="113" spans="2:6" s="85" customFormat="1" ht="14.65" customHeight="1" x14ac:dyDescent="0.2">
      <c r="B113" s="323" t="s">
        <v>925</v>
      </c>
      <c r="C113" s="320">
        <v>1447.73</v>
      </c>
      <c r="E113" s="323" t="s">
        <v>1660</v>
      </c>
      <c r="F113" s="320">
        <v>2153.5</v>
      </c>
    </row>
    <row r="114" spans="2:6" s="85" customFormat="1" ht="14.65" customHeight="1" x14ac:dyDescent="0.2">
      <c r="B114" s="323" t="s">
        <v>690</v>
      </c>
      <c r="C114" s="320">
        <v>1450</v>
      </c>
      <c r="E114" s="323" t="s">
        <v>447</v>
      </c>
      <c r="F114" s="320">
        <v>2155</v>
      </c>
    </row>
    <row r="115" spans="2:6" s="85" customFormat="1" ht="14.65" customHeight="1" x14ac:dyDescent="0.2">
      <c r="B115" s="323" t="s">
        <v>1808</v>
      </c>
      <c r="C115" s="320">
        <v>1450</v>
      </c>
      <c r="E115" s="323" t="s">
        <v>1659</v>
      </c>
      <c r="F115" s="320">
        <v>2160</v>
      </c>
    </row>
    <row r="116" spans="2:6" s="85" customFormat="1" ht="14.65" customHeight="1" x14ac:dyDescent="0.2">
      <c r="B116" s="323" t="s">
        <v>1756</v>
      </c>
      <c r="C116" s="320">
        <v>1458</v>
      </c>
      <c r="E116" s="323" t="s">
        <v>1680</v>
      </c>
      <c r="F116" s="320">
        <v>2168.56</v>
      </c>
    </row>
    <row r="117" spans="2:6" s="85" customFormat="1" ht="14.65" customHeight="1" x14ac:dyDescent="0.2">
      <c r="B117" s="323" t="s">
        <v>1614</v>
      </c>
      <c r="C117" s="320">
        <v>1459.32</v>
      </c>
      <c r="E117" s="323" t="s">
        <v>1722</v>
      </c>
      <c r="F117" s="320">
        <v>2185</v>
      </c>
    </row>
    <row r="118" spans="2:6" s="85" customFormat="1" ht="14.65" customHeight="1" x14ac:dyDescent="0.2">
      <c r="B118" s="323" t="s">
        <v>1714</v>
      </c>
      <c r="C118" s="320">
        <v>1469</v>
      </c>
      <c r="E118" s="323" t="s">
        <v>1689</v>
      </c>
      <c r="F118" s="320">
        <v>2187</v>
      </c>
    </row>
    <row r="119" spans="2:6" s="85" customFormat="1" ht="14.65" customHeight="1" x14ac:dyDescent="0.2">
      <c r="B119" s="323" t="s">
        <v>304</v>
      </c>
      <c r="C119" s="320">
        <v>1470</v>
      </c>
      <c r="E119" s="323" t="s">
        <v>1630</v>
      </c>
      <c r="F119" s="320">
        <v>2191.23</v>
      </c>
    </row>
    <row r="120" spans="2:6" s="85" customFormat="1" ht="14.65" customHeight="1" x14ac:dyDescent="0.2">
      <c r="B120" s="323" t="s">
        <v>331</v>
      </c>
      <c r="C120" s="320">
        <v>1470</v>
      </c>
      <c r="E120" s="323" t="s">
        <v>1621</v>
      </c>
      <c r="F120" s="320">
        <v>2198.8000000000002</v>
      </c>
    </row>
    <row r="121" spans="2:6" s="85" customFormat="1" ht="14.65" customHeight="1" x14ac:dyDescent="0.2">
      <c r="B121" s="323" t="s">
        <v>774</v>
      </c>
      <c r="C121" s="320">
        <v>1470</v>
      </c>
      <c r="E121" s="323" t="s">
        <v>1592</v>
      </c>
      <c r="F121" s="320">
        <v>2204</v>
      </c>
    </row>
    <row r="122" spans="2:6" s="85" customFormat="1" ht="14.65" customHeight="1" x14ac:dyDescent="0.2">
      <c r="B122" s="323" t="s">
        <v>1606</v>
      </c>
      <c r="C122" s="320">
        <v>1500</v>
      </c>
      <c r="E122" s="323" t="s">
        <v>1608</v>
      </c>
      <c r="F122" s="320">
        <v>2224.3200000000002</v>
      </c>
    </row>
    <row r="123" spans="2:6" s="85" customFormat="1" ht="14.65" customHeight="1" x14ac:dyDescent="0.2">
      <c r="B123" s="323" t="s">
        <v>1635</v>
      </c>
      <c r="C123" s="320">
        <v>1500</v>
      </c>
      <c r="E123" s="323" t="s">
        <v>1673</v>
      </c>
      <c r="F123" s="320">
        <v>2238.4499999999998</v>
      </c>
    </row>
    <row r="124" spans="2:6" s="85" customFormat="1" ht="14.65" customHeight="1" x14ac:dyDescent="0.2">
      <c r="B124" s="323" t="s">
        <v>1674</v>
      </c>
      <c r="C124" s="320">
        <v>1500</v>
      </c>
      <c r="E124" s="323" t="s">
        <v>1607</v>
      </c>
      <c r="F124" s="320">
        <v>2250</v>
      </c>
    </row>
    <row r="125" spans="2:6" s="85" customFormat="1" ht="14.65" customHeight="1" x14ac:dyDescent="0.2">
      <c r="B125" s="323" t="s">
        <v>1705</v>
      </c>
      <c r="C125" s="320">
        <v>1500</v>
      </c>
      <c r="E125" s="323" t="s">
        <v>1643</v>
      </c>
      <c r="F125" s="320">
        <v>2250</v>
      </c>
    </row>
    <row r="126" spans="2:6" s="85" customFormat="1" ht="14.65" customHeight="1" x14ac:dyDescent="0.2">
      <c r="B126" s="323" t="s">
        <v>1707</v>
      </c>
      <c r="C126" s="320">
        <v>1500</v>
      </c>
      <c r="E126" s="323" t="s">
        <v>1651</v>
      </c>
      <c r="F126" s="320">
        <v>2250</v>
      </c>
    </row>
    <row r="127" spans="2:6" s="85" customFormat="1" ht="14.65" customHeight="1" x14ac:dyDescent="0.2">
      <c r="B127" s="323" t="s">
        <v>1748</v>
      </c>
      <c r="C127" s="320">
        <v>1500</v>
      </c>
      <c r="E127" s="323" t="s">
        <v>1595</v>
      </c>
      <c r="F127" s="320">
        <v>2276</v>
      </c>
    </row>
    <row r="128" spans="2:6" s="85" customFormat="1" ht="14.65" customHeight="1" x14ac:dyDescent="0.2">
      <c r="B128" s="323" t="s">
        <v>1755</v>
      </c>
      <c r="C128" s="320">
        <v>1500</v>
      </c>
      <c r="E128" s="323" t="s">
        <v>1758</v>
      </c>
      <c r="F128" s="320">
        <v>2297.48</v>
      </c>
    </row>
    <row r="129" spans="2:6" s="85" customFormat="1" ht="14.65" customHeight="1" x14ac:dyDescent="0.2">
      <c r="B129" s="323" t="s">
        <v>1766</v>
      </c>
      <c r="C129" s="320">
        <v>1500</v>
      </c>
      <c r="E129" s="323" t="s">
        <v>1769</v>
      </c>
      <c r="F129" s="320">
        <v>2300</v>
      </c>
    </row>
    <row r="130" spans="2:6" s="85" customFormat="1" ht="14.65" customHeight="1" x14ac:dyDescent="0.2">
      <c r="B130" s="323" t="s">
        <v>1793</v>
      </c>
      <c r="C130" s="320">
        <v>1500</v>
      </c>
      <c r="E130" s="323" t="s">
        <v>1807</v>
      </c>
      <c r="F130" s="320">
        <v>2323.5</v>
      </c>
    </row>
    <row r="131" spans="2:6" s="85" customFormat="1" ht="14.65" customHeight="1" x14ac:dyDescent="0.2">
      <c r="B131" s="323" t="s">
        <v>1797</v>
      </c>
      <c r="C131" s="320">
        <v>1500</v>
      </c>
      <c r="E131" s="323" t="s">
        <v>1693</v>
      </c>
      <c r="F131" s="320">
        <v>2333.21</v>
      </c>
    </row>
    <row r="132" spans="2:6" s="85" customFormat="1" ht="14.65" customHeight="1" x14ac:dyDescent="0.2">
      <c r="B132" s="323" t="s">
        <v>1629</v>
      </c>
      <c r="C132" s="320">
        <v>1501</v>
      </c>
      <c r="E132" s="323" t="s">
        <v>1634</v>
      </c>
      <c r="F132" s="320">
        <v>2353.5</v>
      </c>
    </row>
    <row r="133" spans="2:6" s="85" customFormat="1" ht="14.65" customHeight="1" x14ac:dyDescent="0.2">
      <c r="B133" s="323" t="s">
        <v>1077</v>
      </c>
      <c r="C133" s="320">
        <v>1515.96</v>
      </c>
      <c r="E133" s="323" t="s">
        <v>1617</v>
      </c>
      <c r="F133" s="320">
        <v>2363.2800000000002</v>
      </c>
    </row>
    <row r="134" spans="2:6" s="85" customFormat="1" ht="14.65" customHeight="1" x14ac:dyDescent="0.2">
      <c r="B134" s="323" t="s">
        <v>1666</v>
      </c>
      <c r="C134" s="320">
        <v>1525.94</v>
      </c>
      <c r="E134" s="323" t="s">
        <v>1609</v>
      </c>
      <c r="F134" s="320">
        <v>2369.62</v>
      </c>
    </row>
    <row r="135" spans="2:6" s="85" customFormat="1" ht="14.65" customHeight="1" x14ac:dyDescent="0.2">
      <c r="B135" s="323" t="s">
        <v>1762</v>
      </c>
      <c r="C135" s="320">
        <v>1529.32</v>
      </c>
      <c r="E135" s="323" t="s">
        <v>446</v>
      </c>
      <c r="F135" s="320">
        <v>2410</v>
      </c>
    </row>
    <row r="136" spans="2:6" s="85" customFormat="1" ht="14.65" customHeight="1" x14ac:dyDescent="0.2">
      <c r="B136" s="323" t="s">
        <v>1642</v>
      </c>
      <c r="C136" s="320">
        <v>1535</v>
      </c>
      <c r="E136" s="323" t="s">
        <v>1784</v>
      </c>
      <c r="F136" s="320">
        <v>2412.5</v>
      </c>
    </row>
    <row r="137" spans="2:6" s="85" customFormat="1" ht="14.65" customHeight="1" x14ac:dyDescent="0.2">
      <c r="B137" s="323" t="s">
        <v>1611</v>
      </c>
      <c r="C137" s="320">
        <v>1549</v>
      </c>
      <c r="E137" s="323" t="s">
        <v>1702</v>
      </c>
      <c r="F137" s="320">
        <v>2429.9499999999998</v>
      </c>
    </row>
    <row r="138" spans="2:6" s="85" customFormat="1" ht="14.65" customHeight="1" x14ac:dyDescent="0.2">
      <c r="B138" s="323" t="s">
        <v>474</v>
      </c>
      <c r="C138" s="320">
        <v>1553.59</v>
      </c>
      <c r="E138" s="323" t="s">
        <v>1801</v>
      </c>
      <c r="F138" s="320">
        <v>2430.81</v>
      </c>
    </row>
    <row r="139" spans="2:6" s="85" customFormat="1" ht="14.65" customHeight="1" x14ac:dyDescent="0.2">
      <c r="B139" s="323" t="s">
        <v>443</v>
      </c>
      <c r="C139" s="320">
        <v>1562</v>
      </c>
      <c r="E139" s="323" t="s">
        <v>1602</v>
      </c>
      <c r="F139" s="320">
        <v>2441.4499999999998</v>
      </c>
    </row>
    <row r="140" spans="2:6" s="85" customFormat="1" ht="14.65" customHeight="1" x14ac:dyDescent="0.2">
      <c r="B140" s="323" t="s">
        <v>1759</v>
      </c>
      <c r="C140" s="320">
        <v>1573.81</v>
      </c>
      <c r="E140" s="323" t="s">
        <v>649</v>
      </c>
      <c r="F140" s="320">
        <v>2453.0700000000002</v>
      </c>
    </row>
    <row r="141" spans="2:6" s="85" customFormat="1" ht="14.65" customHeight="1" x14ac:dyDescent="0.2">
      <c r="B141" s="323" t="s">
        <v>1687</v>
      </c>
      <c r="C141" s="320">
        <v>1594</v>
      </c>
      <c r="E141" s="323" t="s">
        <v>1754</v>
      </c>
      <c r="F141" s="320">
        <v>2464</v>
      </c>
    </row>
    <row r="142" spans="2:6" s="85" customFormat="1" ht="14.65" customHeight="1" x14ac:dyDescent="0.2">
      <c r="B142" s="323" t="s">
        <v>1618</v>
      </c>
      <c r="C142" s="320">
        <v>1596</v>
      </c>
      <c r="E142" s="323" t="s">
        <v>1605</v>
      </c>
      <c r="F142" s="320">
        <v>2485.4</v>
      </c>
    </row>
    <row r="143" spans="2:6" s="85" customFormat="1" ht="14.65" customHeight="1" x14ac:dyDescent="0.2">
      <c r="B143" s="323" t="s">
        <v>332</v>
      </c>
      <c r="C143" s="320">
        <v>1596.2</v>
      </c>
      <c r="E143" s="323" t="s">
        <v>1648</v>
      </c>
      <c r="F143" s="320">
        <v>2498</v>
      </c>
    </row>
    <row r="144" spans="2:6" s="85" customFormat="1" ht="14.65" customHeight="1" x14ac:dyDescent="0.2">
      <c r="B144" s="323" t="s">
        <v>1739</v>
      </c>
      <c r="C144" s="320">
        <v>1598</v>
      </c>
      <c r="E144" s="323" t="s">
        <v>1672</v>
      </c>
      <c r="F144" s="320">
        <v>2500</v>
      </c>
    </row>
    <row r="145" spans="2:6" s="85" customFormat="1" ht="14.65" customHeight="1" x14ac:dyDescent="0.2">
      <c r="B145" s="323" t="s">
        <v>1711</v>
      </c>
      <c r="C145" s="320">
        <v>1600</v>
      </c>
      <c r="E145" s="323" t="s">
        <v>1760</v>
      </c>
      <c r="F145" s="320">
        <v>2500</v>
      </c>
    </row>
    <row r="146" spans="2:6" s="85" customFormat="1" ht="14.65" customHeight="1" x14ac:dyDescent="0.2">
      <c r="B146" s="323" t="s">
        <v>566</v>
      </c>
      <c r="C146" s="320">
        <v>1612</v>
      </c>
      <c r="E146" s="323" t="s">
        <v>1782</v>
      </c>
      <c r="F146" s="320">
        <v>2500</v>
      </c>
    </row>
    <row r="147" spans="2:6" s="85" customFormat="1" ht="14.65" customHeight="1" x14ac:dyDescent="0.2">
      <c r="B147" s="323" t="s">
        <v>1655</v>
      </c>
      <c r="C147" s="320">
        <v>1614.09</v>
      </c>
      <c r="E147" s="323" t="s">
        <v>1796</v>
      </c>
      <c r="F147" s="320">
        <v>2500</v>
      </c>
    </row>
    <row r="148" spans="2:6" s="85" customFormat="1" ht="14.65" customHeight="1" x14ac:dyDescent="0.2">
      <c r="B148" s="323" t="s">
        <v>1713</v>
      </c>
      <c r="C148" s="320">
        <v>1615</v>
      </c>
      <c r="E148" s="323"/>
      <c r="F148" s="320"/>
    </row>
    <row r="149" spans="2:6" s="85" customFormat="1" ht="11.25" x14ac:dyDescent="0.2">
      <c r="B149" s="324"/>
      <c r="C149" s="321"/>
      <c r="E149" s="324"/>
      <c r="F149" s="321"/>
    </row>
    <row r="150" spans="2:6" x14ac:dyDescent="0.2">
      <c r="B150"/>
    </row>
    <row r="160" spans="2:6" x14ac:dyDescent="0.2">
      <c r="B160" s="175"/>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160"/>
  <sheetViews>
    <sheetView showGridLines="0" workbookViewId="0">
      <selection sqref="A1:E1"/>
    </sheetView>
  </sheetViews>
  <sheetFormatPr defaultColWidth="9.140625" defaultRowHeight="12.75" x14ac:dyDescent="0.2"/>
  <cols>
    <col min="1" max="1" width="1.42578125" style="78" customWidth="1"/>
    <col min="2" max="2" width="30.7109375" style="78" customWidth="1"/>
    <col min="3" max="3" width="24.85546875" style="78" customWidth="1"/>
    <col min="4" max="4" width="30.7109375" style="78" customWidth="1"/>
    <col min="5" max="5" width="24.7109375" style="78" customWidth="1"/>
    <col min="6" max="6" width="4.7109375" style="78" customWidth="1"/>
    <col min="7" max="16384" width="9.140625" style="78"/>
  </cols>
  <sheetData>
    <row r="1" spans="1:5" x14ac:dyDescent="0.2">
      <c r="A1" s="382" t="s">
        <v>162</v>
      </c>
      <c r="B1" s="382"/>
      <c r="C1" s="382"/>
      <c r="D1" s="382"/>
      <c r="E1" s="382"/>
    </row>
    <row r="3" spans="1:5" s="82" customFormat="1" x14ac:dyDescent="0.2">
      <c r="B3" s="137" t="s">
        <v>101</v>
      </c>
    </row>
    <row r="4" spans="1:5" s="82" customFormat="1" x14ac:dyDescent="0.2">
      <c r="B4" s="137" t="s">
        <v>102</v>
      </c>
    </row>
    <row r="5" spans="1:5" s="82" customFormat="1" x14ac:dyDescent="0.2">
      <c r="B5" s="137"/>
    </row>
    <row r="6" spans="1:5" x14ac:dyDescent="0.2">
      <c r="B6" s="135" t="str">
        <f>'ASA1'!C9</f>
        <v>Northfield Township HSD 225</v>
      </c>
    </row>
    <row r="7" spans="1:5" x14ac:dyDescent="0.2">
      <c r="B7" s="83" t="str">
        <f>'ASA1'!C10</f>
        <v>05-016-2250-17</v>
      </c>
    </row>
    <row r="8" spans="1:5" x14ac:dyDescent="0.2">
      <c r="B8" s="83"/>
    </row>
    <row r="9" spans="1:5" x14ac:dyDescent="0.2">
      <c r="B9" s="402" t="s">
        <v>97</v>
      </c>
      <c r="C9" s="403"/>
      <c r="D9" s="403"/>
      <c r="E9" s="403"/>
    </row>
    <row r="10" spans="1:5" x14ac:dyDescent="0.2">
      <c r="B10" s="81"/>
      <c r="C10" s="79"/>
    </row>
    <row r="11" spans="1:5" x14ac:dyDescent="0.2">
      <c r="B11" s="282" t="s">
        <v>91</v>
      </c>
      <c r="C11" s="283" t="s">
        <v>87</v>
      </c>
      <c r="D11" s="282" t="s">
        <v>91</v>
      </c>
      <c r="E11" s="283" t="s">
        <v>87</v>
      </c>
    </row>
    <row r="12" spans="1:5" s="85" customFormat="1" ht="14.65" customHeight="1" x14ac:dyDescent="0.2">
      <c r="B12" s="323" t="s">
        <v>1809</v>
      </c>
      <c r="C12" s="320">
        <v>500</v>
      </c>
      <c r="D12" s="323" t="s">
        <v>379</v>
      </c>
      <c r="E12" s="320">
        <v>674</v>
      </c>
    </row>
    <row r="13" spans="1:5" s="85" customFormat="1" ht="14.65" customHeight="1" x14ac:dyDescent="0.2">
      <c r="B13" s="323" t="s">
        <v>1810</v>
      </c>
      <c r="C13" s="320">
        <v>500</v>
      </c>
      <c r="D13" s="323" t="s">
        <v>400</v>
      </c>
      <c r="E13" s="320">
        <v>674</v>
      </c>
    </row>
    <row r="14" spans="1:5" s="85" customFormat="1" ht="14.65" customHeight="1" x14ac:dyDescent="0.2">
      <c r="B14" s="323" t="s">
        <v>1811</v>
      </c>
      <c r="C14" s="320">
        <v>500</v>
      </c>
      <c r="D14" s="323" t="s">
        <v>406</v>
      </c>
      <c r="E14" s="320">
        <v>674</v>
      </c>
    </row>
    <row r="15" spans="1:5" s="85" customFormat="1" ht="14.65" customHeight="1" x14ac:dyDescent="0.2">
      <c r="B15" s="323" t="s">
        <v>1812</v>
      </c>
      <c r="C15" s="320">
        <v>500</v>
      </c>
      <c r="D15" s="323" t="s">
        <v>365</v>
      </c>
      <c r="E15" s="320">
        <v>674</v>
      </c>
    </row>
    <row r="16" spans="1:5" s="85" customFormat="1" ht="14.65" customHeight="1" x14ac:dyDescent="0.2">
      <c r="B16" s="323" t="s">
        <v>1813</v>
      </c>
      <c r="C16" s="320">
        <v>500</v>
      </c>
      <c r="D16" s="323" t="s">
        <v>735</v>
      </c>
      <c r="E16" s="320">
        <v>674</v>
      </c>
    </row>
    <row r="17" spans="2:5" s="85" customFormat="1" ht="14.65" customHeight="1" x14ac:dyDescent="0.2">
      <c r="B17" s="323" t="s">
        <v>1814</v>
      </c>
      <c r="C17" s="320">
        <v>500</v>
      </c>
      <c r="D17" s="323" t="s">
        <v>1934</v>
      </c>
      <c r="E17" s="320">
        <v>675</v>
      </c>
    </row>
    <row r="18" spans="2:5" s="85" customFormat="1" ht="14.65" customHeight="1" x14ac:dyDescent="0.2">
      <c r="B18" s="323" t="s">
        <v>1815</v>
      </c>
      <c r="C18" s="320">
        <v>500</v>
      </c>
      <c r="D18" s="323" t="s">
        <v>1935</v>
      </c>
      <c r="E18" s="320">
        <v>679</v>
      </c>
    </row>
    <row r="19" spans="2:5" s="85" customFormat="1" ht="14.65" customHeight="1" x14ac:dyDescent="0.2">
      <c r="B19" s="323" t="s">
        <v>1816</v>
      </c>
      <c r="C19" s="320">
        <v>500</v>
      </c>
      <c r="D19" s="323" t="s">
        <v>1936</v>
      </c>
      <c r="E19" s="320">
        <v>680</v>
      </c>
    </row>
    <row r="20" spans="2:5" s="85" customFormat="1" ht="14.65" customHeight="1" x14ac:dyDescent="0.2">
      <c r="B20" s="323" t="s">
        <v>1817</v>
      </c>
      <c r="C20" s="320">
        <v>500</v>
      </c>
      <c r="D20" s="323" t="s">
        <v>1937</v>
      </c>
      <c r="E20" s="320">
        <v>680</v>
      </c>
    </row>
    <row r="21" spans="2:5" s="85" customFormat="1" ht="14.65" customHeight="1" x14ac:dyDescent="0.2">
      <c r="B21" s="323" t="s">
        <v>1818</v>
      </c>
      <c r="C21" s="320">
        <v>500</v>
      </c>
      <c r="D21" s="323" t="s">
        <v>1938</v>
      </c>
      <c r="E21" s="320">
        <v>680</v>
      </c>
    </row>
    <row r="22" spans="2:5" s="85" customFormat="1" ht="14.65" customHeight="1" x14ac:dyDescent="0.2">
      <c r="B22" s="323" t="s">
        <v>1819</v>
      </c>
      <c r="C22" s="320">
        <v>500</v>
      </c>
      <c r="D22" s="323" t="s">
        <v>1939</v>
      </c>
      <c r="E22" s="320">
        <v>685</v>
      </c>
    </row>
    <row r="23" spans="2:5" s="85" customFormat="1" ht="14.65" customHeight="1" x14ac:dyDescent="0.2">
      <c r="B23" s="323" t="s">
        <v>1820</v>
      </c>
      <c r="C23" s="320">
        <v>500</v>
      </c>
      <c r="D23" s="323" t="s">
        <v>1940</v>
      </c>
      <c r="E23" s="320">
        <v>685</v>
      </c>
    </row>
    <row r="24" spans="2:5" s="85" customFormat="1" ht="14.65" customHeight="1" x14ac:dyDescent="0.2">
      <c r="B24" s="323" t="s">
        <v>1821</v>
      </c>
      <c r="C24" s="320">
        <v>500</v>
      </c>
      <c r="D24" s="323" t="s">
        <v>1941</v>
      </c>
      <c r="E24" s="320">
        <v>690</v>
      </c>
    </row>
    <row r="25" spans="2:5" s="85" customFormat="1" ht="14.65" customHeight="1" x14ac:dyDescent="0.2">
      <c r="B25" s="323" t="s">
        <v>1822</v>
      </c>
      <c r="C25" s="320">
        <v>500</v>
      </c>
      <c r="D25" s="323" t="s">
        <v>591</v>
      </c>
      <c r="E25" s="320">
        <v>696</v>
      </c>
    </row>
    <row r="26" spans="2:5" s="85" customFormat="1" ht="14.65" customHeight="1" x14ac:dyDescent="0.2">
      <c r="B26" s="323" t="s">
        <v>1823</v>
      </c>
      <c r="C26" s="320">
        <v>500</v>
      </c>
      <c r="D26" s="323" t="s">
        <v>1942</v>
      </c>
      <c r="E26" s="320">
        <v>697</v>
      </c>
    </row>
    <row r="27" spans="2:5" s="85" customFormat="1" ht="14.65" customHeight="1" x14ac:dyDescent="0.2">
      <c r="B27" s="323" t="s">
        <v>1824</v>
      </c>
      <c r="C27" s="320">
        <v>500</v>
      </c>
      <c r="D27" s="323" t="s">
        <v>1943</v>
      </c>
      <c r="E27" s="320">
        <v>697</v>
      </c>
    </row>
    <row r="28" spans="2:5" s="85" customFormat="1" ht="14.65" customHeight="1" x14ac:dyDescent="0.2">
      <c r="B28" s="323" t="s">
        <v>1825</v>
      </c>
      <c r="C28" s="320">
        <v>500</v>
      </c>
      <c r="D28" s="323" t="s">
        <v>1944</v>
      </c>
      <c r="E28" s="320">
        <v>700</v>
      </c>
    </row>
    <row r="29" spans="2:5" s="85" customFormat="1" ht="14.65" customHeight="1" x14ac:dyDescent="0.2">
      <c r="B29" s="323" t="s">
        <v>1826</v>
      </c>
      <c r="C29" s="320">
        <v>500</v>
      </c>
      <c r="D29" s="323" t="s">
        <v>1945</v>
      </c>
      <c r="E29" s="320">
        <v>710</v>
      </c>
    </row>
    <row r="30" spans="2:5" s="85" customFormat="1" ht="14.65" customHeight="1" x14ac:dyDescent="0.2">
      <c r="B30" s="323" t="s">
        <v>1827</v>
      </c>
      <c r="C30" s="320">
        <v>500</v>
      </c>
      <c r="D30" s="323" t="s">
        <v>522</v>
      </c>
      <c r="E30" s="320">
        <v>713</v>
      </c>
    </row>
    <row r="31" spans="2:5" s="85" customFormat="1" ht="14.65" customHeight="1" x14ac:dyDescent="0.2">
      <c r="B31" s="323" t="s">
        <v>1828</v>
      </c>
      <c r="C31" s="320">
        <v>500.24</v>
      </c>
      <c r="D31" s="323" t="s">
        <v>1034</v>
      </c>
      <c r="E31" s="320">
        <v>713.75</v>
      </c>
    </row>
    <row r="32" spans="2:5" s="85" customFormat="1" ht="14.65" customHeight="1" x14ac:dyDescent="0.2">
      <c r="B32" s="323" t="s">
        <v>1829</v>
      </c>
      <c r="C32" s="320">
        <v>502</v>
      </c>
      <c r="D32" s="323" t="s">
        <v>1946</v>
      </c>
      <c r="E32" s="320">
        <v>715</v>
      </c>
    </row>
    <row r="33" spans="2:5" s="85" customFormat="1" ht="14.65" customHeight="1" x14ac:dyDescent="0.2">
      <c r="B33" s="323" t="s">
        <v>1830</v>
      </c>
      <c r="C33" s="320">
        <v>502.5</v>
      </c>
      <c r="D33" s="323" t="s">
        <v>351</v>
      </c>
      <c r="E33" s="320">
        <v>718.4</v>
      </c>
    </row>
    <row r="34" spans="2:5" s="85" customFormat="1" ht="14.65" customHeight="1" x14ac:dyDescent="0.2">
      <c r="B34" s="323" t="s">
        <v>1831</v>
      </c>
      <c r="C34" s="320">
        <v>510</v>
      </c>
      <c r="D34" s="323" t="s">
        <v>1947</v>
      </c>
      <c r="E34" s="320">
        <v>720</v>
      </c>
    </row>
    <row r="35" spans="2:5" s="85" customFormat="1" ht="14.65" customHeight="1" x14ac:dyDescent="0.2">
      <c r="B35" s="323" t="s">
        <v>1832</v>
      </c>
      <c r="C35" s="320">
        <v>510</v>
      </c>
      <c r="D35" s="323" t="s">
        <v>1948</v>
      </c>
      <c r="E35" s="320">
        <v>720</v>
      </c>
    </row>
    <row r="36" spans="2:5" s="85" customFormat="1" ht="14.65" customHeight="1" x14ac:dyDescent="0.2">
      <c r="B36" s="323" t="s">
        <v>1833</v>
      </c>
      <c r="C36" s="320">
        <v>510</v>
      </c>
      <c r="D36" s="323" t="s">
        <v>1949</v>
      </c>
      <c r="E36" s="320">
        <v>725</v>
      </c>
    </row>
    <row r="37" spans="2:5" s="85" customFormat="1" ht="14.65" customHeight="1" x14ac:dyDescent="0.2">
      <c r="B37" s="323" t="s">
        <v>1834</v>
      </c>
      <c r="C37" s="320">
        <v>513.38</v>
      </c>
      <c r="D37" s="323" t="s">
        <v>1950</v>
      </c>
      <c r="E37" s="320">
        <v>726.95</v>
      </c>
    </row>
    <row r="38" spans="2:5" s="85" customFormat="1" ht="14.65" customHeight="1" x14ac:dyDescent="0.2">
      <c r="B38" s="323" t="s">
        <v>1835</v>
      </c>
      <c r="C38" s="320">
        <v>513.5</v>
      </c>
      <c r="D38" s="323" t="s">
        <v>1951</v>
      </c>
      <c r="E38" s="320">
        <v>728</v>
      </c>
    </row>
    <row r="39" spans="2:5" s="85" customFormat="1" ht="14.65" customHeight="1" x14ac:dyDescent="0.2">
      <c r="B39" s="323" t="s">
        <v>1836</v>
      </c>
      <c r="C39" s="320">
        <v>515</v>
      </c>
      <c r="D39" s="323" t="s">
        <v>1952</v>
      </c>
      <c r="E39" s="320">
        <v>730</v>
      </c>
    </row>
    <row r="40" spans="2:5" s="85" customFormat="1" ht="14.65" customHeight="1" x14ac:dyDescent="0.2">
      <c r="B40" s="323" t="s">
        <v>1837</v>
      </c>
      <c r="C40" s="320">
        <v>516.01</v>
      </c>
      <c r="D40" s="323" t="s">
        <v>1953</v>
      </c>
      <c r="E40" s="320">
        <v>735</v>
      </c>
    </row>
    <row r="41" spans="2:5" s="85" customFormat="1" ht="14.65" customHeight="1" x14ac:dyDescent="0.2">
      <c r="B41" s="323" t="s">
        <v>841</v>
      </c>
      <c r="C41" s="320">
        <v>516.79999999999995</v>
      </c>
      <c r="D41" s="323" t="s">
        <v>1954</v>
      </c>
      <c r="E41" s="320">
        <v>738</v>
      </c>
    </row>
    <row r="42" spans="2:5" s="85" customFormat="1" ht="14.65" customHeight="1" x14ac:dyDescent="0.2">
      <c r="B42" s="323" t="s">
        <v>464</v>
      </c>
      <c r="C42" s="320">
        <v>520</v>
      </c>
      <c r="D42" s="323" t="s">
        <v>1955</v>
      </c>
      <c r="E42" s="320">
        <v>740</v>
      </c>
    </row>
    <row r="43" spans="2:5" s="85" customFormat="1" ht="14.65" customHeight="1" x14ac:dyDescent="0.2">
      <c r="B43" s="323" t="s">
        <v>1838</v>
      </c>
      <c r="C43" s="320">
        <v>520</v>
      </c>
      <c r="D43" s="323" t="s">
        <v>1956</v>
      </c>
      <c r="E43" s="320">
        <v>740</v>
      </c>
    </row>
    <row r="44" spans="2:5" s="85" customFormat="1" ht="14.65" customHeight="1" x14ac:dyDescent="0.2">
      <c r="B44" s="323" t="s">
        <v>772</v>
      </c>
      <c r="C44" s="320">
        <v>520.51</v>
      </c>
      <c r="D44" s="323" t="s">
        <v>1957</v>
      </c>
      <c r="E44" s="320">
        <v>740</v>
      </c>
    </row>
    <row r="45" spans="2:5" s="85" customFormat="1" ht="14.65" customHeight="1" x14ac:dyDescent="0.2">
      <c r="B45" s="323" t="s">
        <v>1839</v>
      </c>
      <c r="C45" s="320">
        <v>521.70000000000005</v>
      </c>
      <c r="D45" s="323" t="s">
        <v>1958</v>
      </c>
      <c r="E45" s="320">
        <v>745</v>
      </c>
    </row>
    <row r="46" spans="2:5" s="85" customFormat="1" ht="14.65" customHeight="1" x14ac:dyDescent="0.2">
      <c r="B46" s="323" t="s">
        <v>1840</v>
      </c>
      <c r="C46" s="320">
        <v>522</v>
      </c>
      <c r="D46" s="323" t="s">
        <v>1959</v>
      </c>
      <c r="E46" s="320">
        <v>748.8</v>
      </c>
    </row>
    <row r="47" spans="2:5" s="85" customFormat="1" ht="14.65" customHeight="1" x14ac:dyDescent="0.2">
      <c r="B47" s="323" t="s">
        <v>1841</v>
      </c>
      <c r="C47" s="320">
        <v>522</v>
      </c>
      <c r="D47" s="323" t="s">
        <v>1960</v>
      </c>
      <c r="E47" s="320">
        <v>750</v>
      </c>
    </row>
    <row r="48" spans="2:5" s="85" customFormat="1" ht="14.65" customHeight="1" x14ac:dyDescent="0.2">
      <c r="B48" s="323" t="s">
        <v>1842</v>
      </c>
      <c r="C48" s="320">
        <v>524</v>
      </c>
      <c r="D48" s="323" t="s">
        <v>1961</v>
      </c>
      <c r="E48" s="320">
        <v>750</v>
      </c>
    </row>
    <row r="49" spans="2:5" s="85" customFormat="1" ht="14.65" customHeight="1" x14ac:dyDescent="0.2">
      <c r="B49" s="323" t="s">
        <v>1843</v>
      </c>
      <c r="C49" s="320">
        <v>525</v>
      </c>
      <c r="D49" s="323" t="s">
        <v>1962</v>
      </c>
      <c r="E49" s="320">
        <v>750.75</v>
      </c>
    </row>
    <row r="50" spans="2:5" s="85" customFormat="1" ht="14.65" customHeight="1" x14ac:dyDescent="0.2">
      <c r="B50" s="323" t="s">
        <v>1844</v>
      </c>
      <c r="C50" s="320">
        <v>525.9</v>
      </c>
      <c r="D50" s="323" t="s">
        <v>1963</v>
      </c>
      <c r="E50" s="320">
        <v>755.05</v>
      </c>
    </row>
    <row r="51" spans="2:5" s="85" customFormat="1" ht="14.65" customHeight="1" x14ac:dyDescent="0.2">
      <c r="B51" s="323" t="s">
        <v>1845</v>
      </c>
      <c r="C51" s="320">
        <v>526.88</v>
      </c>
      <c r="D51" s="323" t="s">
        <v>401</v>
      </c>
      <c r="E51" s="320">
        <v>756.25</v>
      </c>
    </row>
    <row r="52" spans="2:5" s="85" customFormat="1" ht="14.65" customHeight="1" x14ac:dyDescent="0.2">
      <c r="B52" s="323" t="s">
        <v>1846</v>
      </c>
      <c r="C52" s="320">
        <v>529</v>
      </c>
      <c r="D52" s="323" t="s">
        <v>391</v>
      </c>
      <c r="E52" s="320">
        <v>763.3</v>
      </c>
    </row>
    <row r="53" spans="2:5" s="85" customFormat="1" ht="14.65" customHeight="1" x14ac:dyDescent="0.2">
      <c r="B53" s="323" t="s">
        <v>1847</v>
      </c>
      <c r="C53" s="320">
        <v>530</v>
      </c>
      <c r="D53" s="323" t="s">
        <v>434</v>
      </c>
      <c r="E53" s="320">
        <v>763.3</v>
      </c>
    </row>
    <row r="54" spans="2:5" s="85" customFormat="1" ht="14.65" customHeight="1" x14ac:dyDescent="0.2">
      <c r="B54" s="323" t="s">
        <v>1848</v>
      </c>
      <c r="C54" s="320">
        <v>530</v>
      </c>
      <c r="D54" s="323" t="s">
        <v>742</v>
      </c>
      <c r="E54" s="320">
        <v>763.3</v>
      </c>
    </row>
    <row r="55" spans="2:5" s="85" customFormat="1" ht="14.65" customHeight="1" x14ac:dyDescent="0.2">
      <c r="B55" s="323" t="s">
        <v>1849</v>
      </c>
      <c r="C55" s="320">
        <v>530</v>
      </c>
      <c r="D55" s="323" t="s">
        <v>343</v>
      </c>
      <c r="E55" s="320">
        <v>764</v>
      </c>
    </row>
    <row r="56" spans="2:5" s="85" customFormat="1" ht="14.65" customHeight="1" x14ac:dyDescent="0.2">
      <c r="B56" s="323" t="s">
        <v>1850</v>
      </c>
      <c r="C56" s="320">
        <v>531.69000000000005</v>
      </c>
      <c r="D56" s="323" t="s">
        <v>1964</v>
      </c>
      <c r="E56" s="320">
        <v>766</v>
      </c>
    </row>
    <row r="57" spans="2:5" s="85" customFormat="1" ht="14.65" customHeight="1" x14ac:dyDescent="0.2">
      <c r="B57" s="323" t="s">
        <v>1851</v>
      </c>
      <c r="C57" s="320">
        <v>532.95000000000005</v>
      </c>
      <c r="D57" s="323" t="s">
        <v>1965</v>
      </c>
      <c r="E57" s="320">
        <v>772.2</v>
      </c>
    </row>
    <row r="58" spans="2:5" s="85" customFormat="1" ht="14.65" customHeight="1" x14ac:dyDescent="0.2">
      <c r="B58" s="323" t="s">
        <v>1852</v>
      </c>
      <c r="C58" s="320">
        <v>535</v>
      </c>
      <c r="D58" s="323" t="s">
        <v>670</v>
      </c>
      <c r="E58" s="320">
        <v>772.34</v>
      </c>
    </row>
    <row r="59" spans="2:5" s="85" customFormat="1" ht="14.65" customHeight="1" x14ac:dyDescent="0.2">
      <c r="B59" s="323" t="s">
        <v>1853</v>
      </c>
      <c r="C59" s="320">
        <v>535</v>
      </c>
      <c r="D59" s="323" t="s">
        <v>1966</v>
      </c>
      <c r="E59" s="320">
        <v>774.02</v>
      </c>
    </row>
    <row r="60" spans="2:5" s="85" customFormat="1" ht="14.65" customHeight="1" x14ac:dyDescent="0.2">
      <c r="B60" s="323" t="s">
        <v>1854</v>
      </c>
      <c r="C60" s="320">
        <v>538</v>
      </c>
      <c r="D60" s="323" t="s">
        <v>1967</v>
      </c>
      <c r="E60" s="320">
        <v>774.5</v>
      </c>
    </row>
    <row r="61" spans="2:5" s="85" customFormat="1" ht="14.65" customHeight="1" x14ac:dyDescent="0.2">
      <c r="B61" s="323" t="s">
        <v>1855</v>
      </c>
      <c r="C61" s="320">
        <v>540</v>
      </c>
      <c r="D61" s="323" t="s">
        <v>1968</v>
      </c>
      <c r="E61" s="320">
        <v>775</v>
      </c>
    </row>
    <row r="62" spans="2:5" s="85" customFormat="1" ht="14.65" customHeight="1" x14ac:dyDescent="0.2">
      <c r="B62" s="323" t="s">
        <v>1856</v>
      </c>
      <c r="C62" s="320">
        <v>545</v>
      </c>
      <c r="D62" s="323" t="s">
        <v>1969</v>
      </c>
      <c r="E62" s="320">
        <v>775</v>
      </c>
    </row>
    <row r="63" spans="2:5" s="85" customFormat="1" ht="14.65" customHeight="1" x14ac:dyDescent="0.2">
      <c r="B63" s="323" t="s">
        <v>1857</v>
      </c>
      <c r="C63" s="320">
        <v>545</v>
      </c>
      <c r="D63" s="323" t="s">
        <v>1970</v>
      </c>
      <c r="E63" s="320">
        <v>776.56</v>
      </c>
    </row>
    <row r="64" spans="2:5" s="85" customFormat="1" ht="14.65" customHeight="1" x14ac:dyDescent="0.2">
      <c r="B64" s="323" t="s">
        <v>1858</v>
      </c>
      <c r="C64" s="320">
        <v>547</v>
      </c>
      <c r="D64" s="323" t="s">
        <v>1971</v>
      </c>
      <c r="E64" s="320">
        <v>778</v>
      </c>
    </row>
    <row r="65" spans="2:5" s="85" customFormat="1" ht="14.65" customHeight="1" x14ac:dyDescent="0.2">
      <c r="B65" s="323" t="s">
        <v>1859</v>
      </c>
      <c r="C65" s="320">
        <v>550</v>
      </c>
      <c r="D65" s="323" t="s">
        <v>1972</v>
      </c>
      <c r="E65" s="320">
        <v>787.11</v>
      </c>
    </row>
    <row r="66" spans="2:5" s="85" customFormat="1" ht="14.65" customHeight="1" x14ac:dyDescent="0.2">
      <c r="B66" s="323" t="s">
        <v>1860</v>
      </c>
      <c r="C66" s="320">
        <v>550</v>
      </c>
      <c r="D66" s="323" t="s">
        <v>476</v>
      </c>
      <c r="E66" s="320">
        <v>788</v>
      </c>
    </row>
    <row r="67" spans="2:5" s="85" customFormat="1" ht="14.65" customHeight="1" x14ac:dyDescent="0.2">
      <c r="B67" s="323" t="s">
        <v>1861</v>
      </c>
      <c r="C67" s="320">
        <v>550</v>
      </c>
      <c r="D67" s="323" t="s">
        <v>1973</v>
      </c>
      <c r="E67" s="320">
        <v>790</v>
      </c>
    </row>
    <row r="68" spans="2:5" s="85" customFormat="1" ht="14.65" customHeight="1" x14ac:dyDescent="0.2">
      <c r="B68" s="323" t="s">
        <v>1862</v>
      </c>
      <c r="C68" s="320">
        <v>554</v>
      </c>
      <c r="D68" s="323" t="s">
        <v>1974</v>
      </c>
      <c r="E68" s="320">
        <v>795</v>
      </c>
    </row>
    <row r="69" spans="2:5" s="85" customFormat="1" ht="14.65" customHeight="1" x14ac:dyDescent="0.2">
      <c r="B69" s="323" t="s">
        <v>1863</v>
      </c>
      <c r="C69" s="320">
        <v>555</v>
      </c>
      <c r="D69" s="323" t="s">
        <v>548</v>
      </c>
      <c r="E69" s="320">
        <v>798</v>
      </c>
    </row>
    <row r="70" spans="2:5" s="85" customFormat="1" ht="14.65" customHeight="1" x14ac:dyDescent="0.2">
      <c r="B70" s="323" t="s">
        <v>1864</v>
      </c>
      <c r="C70" s="320">
        <v>556</v>
      </c>
      <c r="D70" s="323" t="s">
        <v>1975</v>
      </c>
      <c r="E70" s="320">
        <v>800</v>
      </c>
    </row>
    <row r="71" spans="2:5" s="85" customFormat="1" ht="14.65" customHeight="1" x14ac:dyDescent="0.2">
      <c r="B71" s="323" t="s">
        <v>1064</v>
      </c>
      <c r="C71" s="320">
        <v>559.99</v>
      </c>
      <c r="D71" s="323" t="s">
        <v>1976</v>
      </c>
      <c r="E71" s="320">
        <v>800</v>
      </c>
    </row>
    <row r="72" spans="2:5" s="85" customFormat="1" ht="14.65" customHeight="1" x14ac:dyDescent="0.2">
      <c r="B72" s="323" t="s">
        <v>1865</v>
      </c>
      <c r="C72" s="320">
        <v>560</v>
      </c>
      <c r="D72" s="323" t="s">
        <v>1977</v>
      </c>
      <c r="E72" s="320">
        <v>805</v>
      </c>
    </row>
    <row r="73" spans="2:5" s="85" customFormat="1" ht="14.65" customHeight="1" x14ac:dyDescent="0.2">
      <c r="B73" s="323" t="s">
        <v>1866</v>
      </c>
      <c r="C73" s="320">
        <v>560</v>
      </c>
      <c r="D73" s="323" t="s">
        <v>1978</v>
      </c>
      <c r="E73" s="320">
        <v>809</v>
      </c>
    </row>
    <row r="74" spans="2:5" s="85" customFormat="1" ht="14.65" customHeight="1" x14ac:dyDescent="0.2">
      <c r="B74" s="323" t="s">
        <v>1867</v>
      </c>
      <c r="C74" s="320">
        <v>562.77</v>
      </c>
      <c r="D74" s="323" t="s">
        <v>1979</v>
      </c>
      <c r="E74" s="320">
        <v>825</v>
      </c>
    </row>
    <row r="75" spans="2:5" s="85" customFormat="1" ht="14.65" customHeight="1" x14ac:dyDescent="0.2">
      <c r="B75" s="323" t="s">
        <v>1868</v>
      </c>
      <c r="C75" s="320">
        <v>567.30999999999995</v>
      </c>
      <c r="D75" s="323" t="s">
        <v>1980</v>
      </c>
      <c r="E75" s="320">
        <v>825</v>
      </c>
    </row>
    <row r="76" spans="2:5" s="85" customFormat="1" ht="14.65" customHeight="1" x14ac:dyDescent="0.2">
      <c r="B76" s="323" t="s">
        <v>625</v>
      </c>
      <c r="C76" s="320">
        <v>567.38</v>
      </c>
      <c r="D76" s="323" t="s">
        <v>1981</v>
      </c>
      <c r="E76" s="320">
        <v>826</v>
      </c>
    </row>
    <row r="77" spans="2:5" s="85" customFormat="1" ht="14.65" customHeight="1" x14ac:dyDescent="0.2">
      <c r="B77" s="323" t="s">
        <v>1869</v>
      </c>
      <c r="C77" s="320">
        <v>569</v>
      </c>
      <c r="D77" s="323" t="s">
        <v>567</v>
      </c>
      <c r="E77" s="320">
        <v>830.65</v>
      </c>
    </row>
    <row r="78" spans="2:5" s="85" customFormat="1" ht="14.65" customHeight="1" x14ac:dyDescent="0.2">
      <c r="B78" s="323" t="s">
        <v>1870</v>
      </c>
      <c r="C78" s="320">
        <v>570</v>
      </c>
      <c r="D78" s="323" t="s">
        <v>1982</v>
      </c>
      <c r="E78" s="320">
        <v>831.22</v>
      </c>
    </row>
    <row r="79" spans="2:5" s="85" customFormat="1" ht="14.65" customHeight="1" x14ac:dyDescent="0.2">
      <c r="B79" s="323" t="s">
        <v>1871</v>
      </c>
      <c r="C79" s="320">
        <v>570</v>
      </c>
      <c r="D79" s="323" t="s">
        <v>1983</v>
      </c>
      <c r="E79" s="320">
        <v>832.2</v>
      </c>
    </row>
    <row r="80" spans="2:5" s="85" customFormat="1" ht="14.65" customHeight="1" x14ac:dyDescent="0.2">
      <c r="B80" s="323" t="s">
        <v>1872</v>
      </c>
      <c r="C80" s="320">
        <v>570</v>
      </c>
      <c r="D80" s="323" t="s">
        <v>1984</v>
      </c>
      <c r="E80" s="320">
        <v>832.5</v>
      </c>
    </row>
    <row r="81" spans="2:5" s="85" customFormat="1" ht="14.65" customHeight="1" x14ac:dyDescent="0.2">
      <c r="B81" s="323" t="s">
        <v>1873</v>
      </c>
      <c r="C81" s="320">
        <v>570</v>
      </c>
      <c r="D81" s="323" t="s">
        <v>1985</v>
      </c>
      <c r="E81" s="320">
        <v>835</v>
      </c>
    </row>
    <row r="82" spans="2:5" s="85" customFormat="1" ht="14.65" customHeight="1" x14ac:dyDescent="0.2">
      <c r="B82" s="323" t="s">
        <v>1874</v>
      </c>
      <c r="C82" s="320">
        <v>570</v>
      </c>
      <c r="D82" s="323" t="s">
        <v>398</v>
      </c>
      <c r="E82" s="320">
        <v>840</v>
      </c>
    </row>
    <row r="83" spans="2:5" s="85" customFormat="1" ht="14.65" customHeight="1" x14ac:dyDescent="0.2">
      <c r="B83" s="323" t="s">
        <v>1875</v>
      </c>
      <c r="C83" s="320">
        <v>574</v>
      </c>
      <c r="D83" s="323" t="s">
        <v>1986</v>
      </c>
      <c r="E83" s="320">
        <v>840</v>
      </c>
    </row>
    <row r="84" spans="2:5" s="85" customFormat="1" ht="14.65" customHeight="1" x14ac:dyDescent="0.2">
      <c r="B84" s="323" t="s">
        <v>1876</v>
      </c>
      <c r="C84" s="320">
        <v>575</v>
      </c>
      <c r="D84" s="323" t="s">
        <v>586</v>
      </c>
      <c r="E84" s="320">
        <v>840</v>
      </c>
    </row>
    <row r="85" spans="2:5" s="85" customFormat="1" ht="14.65" customHeight="1" x14ac:dyDescent="0.2">
      <c r="B85" s="323" t="s">
        <v>1877</v>
      </c>
      <c r="C85" s="320">
        <v>575</v>
      </c>
      <c r="D85" s="323" t="s">
        <v>373</v>
      </c>
      <c r="E85" s="320">
        <v>840</v>
      </c>
    </row>
    <row r="86" spans="2:5" s="85" customFormat="1" ht="14.65" customHeight="1" x14ac:dyDescent="0.2">
      <c r="B86" s="323" t="s">
        <v>1878</v>
      </c>
      <c r="C86" s="320">
        <v>575</v>
      </c>
      <c r="D86" s="323" t="s">
        <v>367</v>
      </c>
      <c r="E86" s="320">
        <v>841</v>
      </c>
    </row>
    <row r="87" spans="2:5" s="85" customFormat="1" ht="14.65" customHeight="1" x14ac:dyDescent="0.2">
      <c r="B87" s="323" t="s">
        <v>1879</v>
      </c>
      <c r="C87" s="320">
        <v>575</v>
      </c>
      <c r="D87" s="323" t="s">
        <v>1987</v>
      </c>
      <c r="E87" s="320">
        <v>849</v>
      </c>
    </row>
    <row r="88" spans="2:5" s="85" customFormat="1" ht="14.65" customHeight="1" x14ac:dyDescent="0.2">
      <c r="B88" s="323" t="s">
        <v>1880</v>
      </c>
      <c r="C88" s="320">
        <v>575</v>
      </c>
      <c r="D88" s="323" t="s">
        <v>1988</v>
      </c>
      <c r="E88" s="320">
        <v>850</v>
      </c>
    </row>
    <row r="89" spans="2:5" s="85" customFormat="1" ht="14.65" customHeight="1" x14ac:dyDescent="0.2">
      <c r="B89" s="323" t="s">
        <v>1881</v>
      </c>
      <c r="C89" s="320">
        <v>578</v>
      </c>
      <c r="D89" s="323" t="s">
        <v>1989</v>
      </c>
      <c r="E89" s="320">
        <v>855</v>
      </c>
    </row>
    <row r="90" spans="2:5" s="85" customFormat="1" ht="14.65" customHeight="1" x14ac:dyDescent="0.2">
      <c r="B90" s="323" t="s">
        <v>1882</v>
      </c>
      <c r="C90" s="320">
        <v>579</v>
      </c>
      <c r="D90" s="323" t="s">
        <v>1990</v>
      </c>
      <c r="E90" s="320">
        <v>855</v>
      </c>
    </row>
    <row r="91" spans="2:5" s="85" customFormat="1" ht="14.65" customHeight="1" x14ac:dyDescent="0.2">
      <c r="B91" s="323" t="s">
        <v>1883</v>
      </c>
      <c r="C91" s="320">
        <v>579</v>
      </c>
      <c r="D91" s="323" t="s">
        <v>550</v>
      </c>
      <c r="E91" s="320">
        <v>859.12</v>
      </c>
    </row>
    <row r="92" spans="2:5" s="85" customFormat="1" ht="14.65" customHeight="1" x14ac:dyDescent="0.2">
      <c r="B92" s="323" t="s">
        <v>1884</v>
      </c>
      <c r="C92" s="320">
        <v>580</v>
      </c>
      <c r="D92" s="323" t="s">
        <v>1991</v>
      </c>
      <c r="E92" s="320">
        <v>863</v>
      </c>
    </row>
    <row r="93" spans="2:5" s="85" customFormat="1" ht="14.65" customHeight="1" x14ac:dyDescent="0.2">
      <c r="B93" s="323" t="s">
        <v>1885</v>
      </c>
      <c r="C93" s="320">
        <v>580</v>
      </c>
      <c r="D93" s="323" t="s">
        <v>771</v>
      </c>
      <c r="E93" s="320">
        <v>869.82</v>
      </c>
    </row>
    <row r="94" spans="2:5" s="85" customFormat="1" ht="14.65" customHeight="1" x14ac:dyDescent="0.2">
      <c r="B94" s="323" t="s">
        <v>1886</v>
      </c>
      <c r="C94" s="320">
        <v>580</v>
      </c>
      <c r="D94" s="323" t="s">
        <v>1992</v>
      </c>
      <c r="E94" s="320">
        <v>870</v>
      </c>
    </row>
    <row r="95" spans="2:5" s="85" customFormat="1" ht="14.65" customHeight="1" x14ac:dyDescent="0.2">
      <c r="B95" s="323" t="s">
        <v>1887</v>
      </c>
      <c r="C95" s="320">
        <v>582</v>
      </c>
      <c r="D95" s="323" t="s">
        <v>1993</v>
      </c>
      <c r="E95" s="320">
        <v>875.63</v>
      </c>
    </row>
    <row r="96" spans="2:5" s="85" customFormat="1" ht="14.65" customHeight="1" x14ac:dyDescent="0.2">
      <c r="B96" s="323" t="s">
        <v>1888</v>
      </c>
      <c r="C96" s="320">
        <v>582</v>
      </c>
      <c r="D96" s="323" t="s">
        <v>764</v>
      </c>
      <c r="E96" s="320">
        <v>877.5</v>
      </c>
    </row>
    <row r="97" spans="2:5" s="85" customFormat="1" ht="14.65" customHeight="1" x14ac:dyDescent="0.2">
      <c r="B97" s="323" t="s">
        <v>1889</v>
      </c>
      <c r="C97" s="320">
        <v>585</v>
      </c>
      <c r="D97" s="323" t="s">
        <v>1994</v>
      </c>
      <c r="E97" s="320">
        <v>880</v>
      </c>
    </row>
    <row r="98" spans="2:5" s="85" customFormat="1" ht="14.65" customHeight="1" x14ac:dyDescent="0.2">
      <c r="B98" s="323" t="s">
        <v>1890</v>
      </c>
      <c r="C98" s="320">
        <v>590</v>
      </c>
      <c r="D98" s="323" t="s">
        <v>1995</v>
      </c>
      <c r="E98" s="320">
        <v>883</v>
      </c>
    </row>
    <row r="99" spans="2:5" s="85" customFormat="1" ht="14.65" customHeight="1" x14ac:dyDescent="0.2">
      <c r="B99" s="323" t="s">
        <v>1891</v>
      </c>
      <c r="C99" s="320">
        <v>591.5</v>
      </c>
      <c r="D99" s="323" t="s">
        <v>1136</v>
      </c>
      <c r="E99" s="320">
        <v>887.5</v>
      </c>
    </row>
    <row r="100" spans="2:5" s="85" customFormat="1" ht="14.65" customHeight="1" x14ac:dyDescent="0.2">
      <c r="B100" s="323" t="s">
        <v>1892</v>
      </c>
      <c r="C100" s="320">
        <v>594</v>
      </c>
      <c r="D100" s="323" t="s">
        <v>1996</v>
      </c>
      <c r="E100" s="320">
        <v>889</v>
      </c>
    </row>
    <row r="101" spans="2:5" s="85" customFormat="1" ht="14.65" customHeight="1" x14ac:dyDescent="0.2">
      <c r="B101" s="323" t="s">
        <v>1893</v>
      </c>
      <c r="C101" s="320">
        <v>595</v>
      </c>
      <c r="D101" s="323" t="s">
        <v>785</v>
      </c>
      <c r="E101" s="320">
        <v>892.99</v>
      </c>
    </row>
    <row r="102" spans="2:5" s="85" customFormat="1" ht="14.65" customHeight="1" x14ac:dyDescent="0.2">
      <c r="B102" s="323" t="s">
        <v>1894</v>
      </c>
      <c r="C102" s="320">
        <v>595</v>
      </c>
      <c r="D102" s="323" t="s">
        <v>1997</v>
      </c>
      <c r="E102" s="320">
        <v>895</v>
      </c>
    </row>
    <row r="103" spans="2:5" s="85" customFormat="1" ht="14.65" customHeight="1" x14ac:dyDescent="0.2">
      <c r="B103" s="323" t="s">
        <v>1895</v>
      </c>
      <c r="C103" s="320">
        <v>595</v>
      </c>
      <c r="D103" s="323" t="s">
        <v>1998</v>
      </c>
      <c r="E103" s="320">
        <v>895.3</v>
      </c>
    </row>
    <row r="104" spans="2:5" s="85" customFormat="1" ht="14.65" customHeight="1" x14ac:dyDescent="0.2">
      <c r="B104" s="323" t="s">
        <v>1896</v>
      </c>
      <c r="C104" s="320">
        <v>595</v>
      </c>
      <c r="D104" s="323" t="s">
        <v>1999</v>
      </c>
      <c r="E104" s="320">
        <v>896</v>
      </c>
    </row>
    <row r="105" spans="2:5" s="85" customFormat="1" ht="14.65" customHeight="1" x14ac:dyDescent="0.2">
      <c r="B105" s="323" t="s">
        <v>1091</v>
      </c>
      <c r="C105" s="320">
        <v>598.1</v>
      </c>
      <c r="D105" s="323" t="s">
        <v>2000</v>
      </c>
      <c r="E105" s="320">
        <v>900</v>
      </c>
    </row>
    <row r="106" spans="2:5" s="85" customFormat="1" ht="14.65" customHeight="1" x14ac:dyDescent="0.2">
      <c r="B106" s="323" t="s">
        <v>630</v>
      </c>
      <c r="C106" s="320">
        <v>599</v>
      </c>
      <c r="D106" s="323" t="s">
        <v>2001</v>
      </c>
      <c r="E106" s="320">
        <v>900</v>
      </c>
    </row>
    <row r="107" spans="2:5" s="85" customFormat="1" ht="14.65" customHeight="1" x14ac:dyDescent="0.2">
      <c r="B107" s="323" t="s">
        <v>1897</v>
      </c>
      <c r="C107" s="320">
        <v>599.9</v>
      </c>
      <c r="D107" s="323" t="s">
        <v>2002</v>
      </c>
      <c r="E107" s="320">
        <v>900</v>
      </c>
    </row>
    <row r="108" spans="2:5" s="85" customFormat="1" ht="14.65" customHeight="1" x14ac:dyDescent="0.2">
      <c r="B108" s="323" t="s">
        <v>1898</v>
      </c>
      <c r="C108" s="320">
        <v>600</v>
      </c>
      <c r="D108" s="323" t="s">
        <v>2003</v>
      </c>
      <c r="E108" s="320">
        <v>900</v>
      </c>
    </row>
    <row r="109" spans="2:5" s="85" customFormat="1" ht="14.65" customHeight="1" x14ac:dyDescent="0.2">
      <c r="B109" s="323" t="s">
        <v>1899</v>
      </c>
      <c r="C109" s="320">
        <v>600</v>
      </c>
      <c r="D109" s="323" t="s">
        <v>2004</v>
      </c>
      <c r="E109" s="320">
        <v>900</v>
      </c>
    </row>
    <row r="110" spans="2:5" s="85" customFormat="1" ht="14.65" customHeight="1" x14ac:dyDescent="0.2">
      <c r="B110" s="323" t="s">
        <v>1900</v>
      </c>
      <c r="C110" s="320">
        <v>600</v>
      </c>
      <c r="D110" s="323" t="s">
        <v>2005</v>
      </c>
      <c r="E110" s="320">
        <v>900</v>
      </c>
    </row>
    <row r="111" spans="2:5" s="85" customFormat="1" ht="14.65" customHeight="1" x14ac:dyDescent="0.2">
      <c r="B111" s="323" t="s">
        <v>1901</v>
      </c>
      <c r="C111" s="320">
        <v>600</v>
      </c>
      <c r="D111" s="323" t="s">
        <v>2006</v>
      </c>
      <c r="E111" s="320">
        <v>900</v>
      </c>
    </row>
    <row r="112" spans="2:5" s="85" customFormat="1" ht="14.65" customHeight="1" x14ac:dyDescent="0.2">
      <c r="B112" s="323" t="s">
        <v>1902</v>
      </c>
      <c r="C112" s="320">
        <v>603.16</v>
      </c>
      <c r="D112" s="323" t="s">
        <v>2007</v>
      </c>
      <c r="E112" s="320">
        <v>900</v>
      </c>
    </row>
    <row r="113" spans="2:5" s="85" customFormat="1" ht="14.65" customHeight="1" x14ac:dyDescent="0.2">
      <c r="B113" s="323" t="s">
        <v>1903</v>
      </c>
      <c r="C113" s="320">
        <v>603.5</v>
      </c>
      <c r="D113" s="323" t="s">
        <v>2008</v>
      </c>
      <c r="E113" s="320">
        <v>900</v>
      </c>
    </row>
    <row r="114" spans="2:5" s="85" customFormat="1" ht="14.65" customHeight="1" x14ac:dyDescent="0.2">
      <c r="B114" s="323" t="s">
        <v>1904</v>
      </c>
      <c r="C114" s="320">
        <v>605</v>
      </c>
      <c r="D114" s="323" t="s">
        <v>2009</v>
      </c>
      <c r="E114" s="320">
        <v>900</v>
      </c>
    </row>
    <row r="115" spans="2:5" s="85" customFormat="1" ht="14.65" customHeight="1" x14ac:dyDescent="0.2">
      <c r="B115" s="323" t="s">
        <v>1905</v>
      </c>
      <c r="C115" s="320">
        <v>609.96</v>
      </c>
      <c r="D115" s="323" t="s">
        <v>2010</v>
      </c>
      <c r="E115" s="320">
        <v>900</v>
      </c>
    </row>
    <row r="116" spans="2:5" s="85" customFormat="1" ht="14.65" customHeight="1" x14ac:dyDescent="0.2">
      <c r="B116" s="323" t="s">
        <v>1906</v>
      </c>
      <c r="C116" s="320">
        <v>610</v>
      </c>
      <c r="D116" s="323" t="s">
        <v>2011</v>
      </c>
      <c r="E116" s="320">
        <v>900</v>
      </c>
    </row>
    <row r="117" spans="2:5" s="85" customFormat="1" ht="14.65" customHeight="1" x14ac:dyDescent="0.2">
      <c r="B117" s="323" t="s">
        <v>339</v>
      </c>
      <c r="C117" s="320">
        <v>610</v>
      </c>
      <c r="D117" s="323" t="s">
        <v>2012</v>
      </c>
      <c r="E117" s="320">
        <v>900</v>
      </c>
    </row>
    <row r="118" spans="2:5" s="85" customFormat="1" ht="14.65" customHeight="1" x14ac:dyDescent="0.2">
      <c r="B118" s="323" t="s">
        <v>1907</v>
      </c>
      <c r="C118" s="320">
        <v>611.5</v>
      </c>
      <c r="D118" s="323" t="s">
        <v>2013</v>
      </c>
      <c r="E118" s="320">
        <v>900</v>
      </c>
    </row>
    <row r="119" spans="2:5" s="85" customFormat="1" ht="14.65" customHeight="1" x14ac:dyDescent="0.2">
      <c r="B119" s="323" t="s">
        <v>1908</v>
      </c>
      <c r="C119" s="320">
        <v>622</v>
      </c>
      <c r="D119" s="323" t="s">
        <v>2014</v>
      </c>
      <c r="E119" s="320">
        <v>900</v>
      </c>
    </row>
    <row r="120" spans="2:5" s="85" customFormat="1" ht="14.65" customHeight="1" x14ac:dyDescent="0.2">
      <c r="B120" s="323" t="s">
        <v>1909</v>
      </c>
      <c r="C120" s="320">
        <v>625</v>
      </c>
      <c r="D120" s="323" t="s">
        <v>2015</v>
      </c>
      <c r="E120" s="320">
        <v>915</v>
      </c>
    </row>
    <row r="121" spans="2:5" s="85" customFormat="1" ht="14.65" customHeight="1" x14ac:dyDescent="0.2">
      <c r="B121" s="323" t="s">
        <v>1910</v>
      </c>
      <c r="C121" s="320">
        <v>629.76</v>
      </c>
      <c r="D121" s="323" t="s">
        <v>2016</v>
      </c>
      <c r="E121" s="320">
        <v>915.99</v>
      </c>
    </row>
    <row r="122" spans="2:5" s="85" customFormat="1" ht="14.65" customHeight="1" x14ac:dyDescent="0.2">
      <c r="B122" s="323" t="s">
        <v>1911</v>
      </c>
      <c r="C122" s="320">
        <v>630</v>
      </c>
      <c r="D122" s="323" t="s">
        <v>2017</v>
      </c>
      <c r="E122" s="320">
        <v>917</v>
      </c>
    </row>
    <row r="123" spans="2:5" s="85" customFormat="1" ht="14.65" customHeight="1" x14ac:dyDescent="0.2">
      <c r="B123" s="323" t="s">
        <v>291</v>
      </c>
      <c r="C123" s="320">
        <v>630</v>
      </c>
      <c r="D123" s="323" t="s">
        <v>2018</v>
      </c>
      <c r="E123" s="320">
        <v>920</v>
      </c>
    </row>
    <row r="124" spans="2:5" s="85" customFormat="1" ht="14.65" customHeight="1" x14ac:dyDescent="0.2">
      <c r="B124" s="323" t="s">
        <v>1912</v>
      </c>
      <c r="C124" s="320">
        <v>630</v>
      </c>
      <c r="D124" s="323" t="s">
        <v>2019</v>
      </c>
      <c r="E124" s="320">
        <v>925</v>
      </c>
    </row>
    <row r="125" spans="2:5" s="85" customFormat="1" ht="14.65" customHeight="1" x14ac:dyDescent="0.2">
      <c r="B125" s="323" t="s">
        <v>295</v>
      </c>
      <c r="C125" s="320">
        <v>630</v>
      </c>
      <c r="D125" s="323" t="s">
        <v>2020</v>
      </c>
      <c r="E125" s="320">
        <v>925</v>
      </c>
    </row>
    <row r="126" spans="2:5" s="85" customFormat="1" ht="14.65" customHeight="1" x14ac:dyDescent="0.2">
      <c r="B126" s="323" t="s">
        <v>350</v>
      </c>
      <c r="C126" s="320">
        <v>630</v>
      </c>
      <c r="D126" s="323" t="s">
        <v>2021</v>
      </c>
      <c r="E126" s="320">
        <v>926.46</v>
      </c>
    </row>
    <row r="127" spans="2:5" s="85" customFormat="1" ht="14.65" customHeight="1" x14ac:dyDescent="0.2">
      <c r="B127" s="323" t="s">
        <v>1913</v>
      </c>
      <c r="C127" s="320">
        <v>630.72</v>
      </c>
      <c r="D127" s="323" t="s">
        <v>2022</v>
      </c>
      <c r="E127" s="320">
        <v>933</v>
      </c>
    </row>
    <row r="128" spans="2:5" s="85" customFormat="1" ht="14.65" customHeight="1" x14ac:dyDescent="0.2">
      <c r="B128" s="323" t="s">
        <v>1914</v>
      </c>
      <c r="C128" s="320">
        <v>631</v>
      </c>
      <c r="D128" s="323" t="s">
        <v>2023</v>
      </c>
      <c r="E128" s="320">
        <v>933</v>
      </c>
    </row>
    <row r="129" spans="2:5" s="85" customFormat="1" ht="14.65" customHeight="1" x14ac:dyDescent="0.2">
      <c r="B129" s="323" t="s">
        <v>1915</v>
      </c>
      <c r="C129" s="320">
        <v>634</v>
      </c>
      <c r="D129" s="323" t="s">
        <v>320</v>
      </c>
      <c r="E129" s="320">
        <v>934</v>
      </c>
    </row>
    <row r="130" spans="2:5" s="85" customFormat="1" ht="14.65" customHeight="1" x14ac:dyDescent="0.2">
      <c r="B130" s="323" t="s">
        <v>1916</v>
      </c>
      <c r="C130" s="320">
        <v>635</v>
      </c>
      <c r="D130" s="323" t="s">
        <v>2024</v>
      </c>
      <c r="E130" s="320">
        <v>935</v>
      </c>
    </row>
    <row r="131" spans="2:5" s="85" customFormat="1" ht="14.65" customHeight="1" x14ac:dyDescent="0.2">
      <c r="B131" s="323" t="s">
        <v>1917</v>
      </c>
      <c r="C131" s="320">
        <v>640.04</v>
      </c>
      <c r="D131" s="323" t="s">
        <v>2025</v>
      </c>
      <c r="E131" s="320">
        <v>935</v>
      </c>
    </row>
    <row r="132" spans="2:5" s="85" customFormat="1" ht="14.65" customHeight="1" x14ac:dyDescent="0.2">
      <c r="B132" s="323" t="s">
        <v>1918</v>
      </c>
      <c r="C132" s="320">
        <v>645</v>
      </c>
      <c r="D132" s="323" t="s">
        <v>2026</v>
      </c>
      <c r="E132" s="320">
        <v>940</v>
      </c>
    </row>
    <row r="133" spans="2:5" s="85" customFormat="1" ht="14.65" customHeight="1" x14ac:dyDescent="0.2">
      <c r="B133" s="323" t="s">
        <v>1919</v>
      </c>
      <c r="C133" s="320">
        <v>648.4</v>
      </c>
      <c r="D133" s="323" t="s">
        <v>2027</v>
      </c>
      <c r="E133" s="320">
        <v>940</v>
      </c>
    </row>
    <row r="134" spans="2:5" s="85" customFormat="1" ht="14.65" customHeight="1" x14ac:dyDescent="0.2">
      <c r="B134" s="323" t="s">
        <v>1920</v>
      </c>
      <c r="C134" s="320">
        <v>649.6</v>
      </c>
      <c r="D134" s="323" t="s">
        <v>574</v>
      </c>
      <c r="E134" s="320">
        <v>940</v>
      </c>
    </row>
    <row r="135" spans="2:5" s="85" customFormat="1" ht="14.65" customHeight="1" x14ac:dyDescent="0.2">
      <c r="B135" s="323" t="s">
        <v>1921</v>
      </c>
      <c r="C135" s="320">
        <v>650</v>
      </c>
      <c r="D135" s="323" t="s">
        <v>2028</v>
      </c>
      <c r="E135" s="320">
        <v>941.5</v>
      </c>
    </row>
    <row r="136" spans="2:5" s="85" customFormat="1" ht="14.65" customHeight="1" x14ac:dyDescent="0.2">
      <c r="B136" s="323" t="s">
        <v>1922</v>
      </c>
      <c r="C136" s="320">
        <v>650</v>
      </c>
      <c r="D136" s="323" t="s">
        <v>2029</v>
      </c>
      <c r="E136" s="320">
        <v>947</v>
      </c>
    </row>
    <row r="137" spans="2:5" s="85" customFormat="1" ht="14.65" customHeight="1" x14ac:dyDescent="0.2">
      <c r="B137" s="323" t="s">
        <v>1923</v>
      </c>
      <c r="C137" s="320">
        <v>650</v>
      </c>
      <c r="D137" s="323" t="s">
        <v>609</v>
      </c>
      <c r="E137" s="320">
        <v>952.91</v>
      </c>
    </row>
    <row r="138" spans="2:5" s="85" customFormat="1" ht="14.65" customHeight="1" x14ac:dyDescent="0.2">
      <c r="B138" s="323" t="s">
        <v>1924</v>
      </c>
      <c r="C138" s="320">
        <v>650</v>
      </c>
      <c r="D138" s="323" t="s">
        <v>2030</v>
      </c>
      <c r="E138" s="320">
        <v>975</v>
      </c>
    </row>
    <row r="139" spans="2:5" s="85" customFormat="1" ht="14.65" customHeight="1" x14ac:dyDescent="0.2">
      <c r="B139" s="323" t="s">
        <v>1925</v>
      </c>
      <c r="C139" s="320">
        <v>650</v>
      </c>
      <c r="D139" s="323" t="s">
        <v>2031</v>
      </c>
      <c r="E139" s="320">
        <v>975</v>
      </c>
    </row>
    <row r="140" spans="2:5" s="85" customFormat="1" ht="14.65" customHeight="1" x14ac:dyDescent="0.2">
      <c r="B140" s="323" t="s">
        <v>1926</v>
      </c>
      <c r="C140" s="320">
        <v>658</v>
      </c>
      <c r="D140" s="323" t="s">
        <v>2032</v>
      </c>
      <c r="E140" s="320">
        <v>975</v>
      </c>
    </row>
    <row r="141" spans="2:5" s="85" customFormat="1" ht="14.65" customHeight="1" x14ac:dyDescent="0.2">
      <c r="B141" s="323" t="s">
        <v>1927</v>
      </c>
      <c r="C141" s="320">
        <v>661.5</v>
      </c>
      <c r="D141" s="323" t="s">
        <v>2033</v>
      </c>
      <c r="E141" s="320">
        <v>976.4</v>
      </c>
    </row>
    <row r="142" spans="2:5" s="85" customFormat="1" ht="14.65" customHeight="1" x14ac:dyDescent="0.2">
      <c r="B142" s="323" t="s">
        <v>1928</v>
      </c>
      <c r="C142" s="320">
        <v>665</v>
      </c>
      <c r="D142" s="323" t="s">
        <v>732</v>
      </c>
      <c r="E142" s="320">
        <v>977.59</v>
      </c>
    </row>
    <row r="143" spans="2:5" s="85" customFormat="1" ht="14.65" customHeight="1" x14ac:dyDescent="0.2">
      <c r="B143" s="323" t="s">
        <v>1929</v>
      </c>
      <c r="C143" s="320">
        <v>665</v>
      </c>
      <c r="D143" s="323" t="s">
        <v>2034</v>
      </c>
      <c r="E143" s="320">
        <v>983</v>
      </c>
    </row>
    <row r="144" spans="2:5" s="85" customFormat="1" ht="14.65" customHeight="1" x14ac:dyDescent="0.2">
      <c r="B144" s="323" t="s">
        <v>949</v>
      </c>
      <c r="C144" s="320">
        <v>669.35</v>
      </c>
      <c r="D144" s="323" t="s">
        <v>2035</v>
      </c>
      <c r="E144" s="320">
        <v>984</v>
      </c>
    </row>
    <row r="145" spans="2:5" s="85" customFormat="1" ht="14.65" customHeight="1" x14ac:dyDescent="0.2">
      <c r="B145" s="323" t="s">
        <v>1930</v>
      </c>
      <c r="C145" s="320">
        <v>669.87</v>
      </c>
      <c r="D145" s="323" t="s">
        <v>480</v>
      </c>
      <c r="E145" s="320">
        <v>984.88</v>
      </c>
    </row>
    <row r="146" spans="2:5" s="85" customFormat="1" ht="14.65" customHeight="1" x14ac:dyDescent="0.2">
      <c r="B146" s="323" t="s">
        <v>1931</v>
      </c>
      <c r="C146" s="320">
        <v>670</v>
      </c>
      <c r="D146" s="323" t="s">
        <v>2036</v>
      </c>
      <c r="E146" s="320">
        <v>990</v>
      </c>
    </row>
    <row r="147" spans="2:5" s="85" customFormat="1" ht="14.65" customHeight="1" x14ac:dyDescent="0.2">
      <c r="B147" s="323" t="s">
        <v>1932</v>
      </c>
      <c r="C147" s="320">
        <v>670</v>
      </c>
      <c r="D147" s="323" t="s">
        <v>2037</v>
      </c>
      <c r="E147" s="320">
        <v>990</v>
      </c>
    </row>
    <row r="148" spans="2:5" s="85" customFormat="1" ht="14.65" customHeight="1" x14ac:dyDescent="0.2">
      <c r="B148" s="323" t="s">
        <v>1933</v>
      </c>
      <c r="C148" s="320">
        <v>672</v>
      </c>
      <c r="D148" s="323" t="s">
        <v>2038</v>
      </c>
      <c r="E148" s="320">
        <v>996</v>
      </c>
    </row>
    <row r="149" spans="2:5" s="85" customFormat="1" ht="11.25" x14ac:dyDescent="0.2">
      <c r="B149" s="324"/>
      <c r="C149" s="321"/>
      <c r="D149" s="324"/>
      <c r="E149" s="321"/>
    </row>
    <row r="150" spans="2:5" x14ac:dyDescent="0.2">
      <c r="B150"/>
    </row>
    <row r="160" spans="2:5" x14ac:dyDescent="0.2">
      <c r="B160" s="175"/>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fitToPage="1"/>
  </sheetPr>
  <dimension ref="A1:D26"/>
  <sheetViews>
    <sheetView showGridLines="0" topLeftCell="A10" zoomScaleNormal="100" workbookViewId="0">
      <selection activeCell="B30" sqref="B30"/>
    </sheetView>
  </sheetViews>
  <sheetFormatPr defaultColWidth="9.140625" defaultRowHeight="12.75" x14ac:dyDescent="0.2"/>
  <cols>
    <col min="1" max="1" width="84.5703125" style="221" customWidth="1"/>
    <col min="2" max="2" width="31.7109375" style="220" customWidth="1"/>
    <col min="3" max="3" width="4.140625" style="220" customWidth="1"/>
    <col min="4" max="4" width="7.7109375" style="220" customWidth="1"/>
    <col min="5" max="16384" width="9.140625" style="220"/>
  </cols>
  <sheetData>
    <row r="1" spans="1:4" ht="15" x14ac:dyDescent="0.2">
      <c r="A1" s="404" t="s">
        <v>194</v>
      </c>
      <c r="B1" s="405"/>
      <c r="C1" s="219"/>
      <c r="D1" s="219"/>
    </row>
    <row r="2" spans="1:4" ht="4.5" customHeight="1" x14ac:dyDescent="0.2"/>
    <row r="3" spans="1:4" ht="7.5" customHeight="1" x14ac:dyDescent="0.2"/>
    <row r="4" spans="1:4" ht="39" customHeight="1" x14ac:dyDescent="0.2">
      <c r="A4" s="408" t="s">
        <v>164</v>
      </c>
      <c r="B4" s="407"/>
      <c r="C4" s="221"/>
      <c r="D4" s="221"/>
    </row>
    <row r="5" spans="1:4" ht="9.75" customHeight="1" x14ac:dyDescent="0.2">
      <c r="A5" s="409"/>
      <c r="B5" s="410"/>
      <c r="C5" s="340"/>
    </row>
    <row r="6" spans="1:4" ht="25.5" x14ac:dyDescent="0.2">
      <c r="A6" s="336" t="s">
        <v>183</v>
      </c>
      <c r="B6" s="231"/>
      <c r="C6" s="340"/>
    </row>
    <row r="7" spans="1:4" ht="102.75" customHeight="1" x14ac:dyDescent="0.2">
      <c r="A7" s="234"/>
      <c r="B7" s="235"/>
    </row>
    <row r="8" spans="1:4" ht="18" thickBot="1" x14ac:dyDescent="0.25">
      <c r="A8" s="413" t="s">
        <v>209</v>
      </c>
      <c r="B8" s="413"/>
    </row>
    <row r="9" spans="1:4" ht="43.5" customHeight="1" thickBot="1" x14ac:dyDescent="0.35">
      <c r="A9" s="411" t="s">
        <v>208</v>
      </c>
      <c r="B9" s="412"/>
      <c r="C9" s="342"/>
    </row>
    <row r="10" spans="1:4" ht="54" customHeight="1" x14ac:dyDescent="0.2">
      <c r="A10" s="406" t="s">
        <v>195</v>
      </c>
      <c r="B10" s="407"/>
      <c r="C10" s="221"/>
      <c r="D10" s="221"/>
    </row>
    <row r="11" spans="1:4" ht="6" customHeight="1" x14ac:dyDescent="0.2">
      <c r="A11" s="230"/>
      <c r="B11" s="231"/>
    </row>
    <row r="12" spans="1:4" ht="30.75" customHeight="1" x14ac:dyDescent="0.2">
      <c r="A12" s="406" t="s">
        <v>122</v>
      </c>
      <c r="B12" s="407"/>
    </row>
    <row r="13" spans="1:4" ht="4.5" customHeight="1" x14ac:dyDescent="0.2">
      <c r="A13" s="230"/>
      <c r="B13" s="231"/>
    </row>
    <row r="14" spans="1:4" ht="62.25" customHeight="1" x14ac:dyDescent="0.2">
      <c r="A14" s="406" t="s">
        <v>196</v>
      </c>
      <c r="B14" s="407"/>
    </row>
    <row r="15" spans="1:4" ht="3" customHeight="1" x14ac:dyDescent="0.2">
      <c r="A15" s="230"/>
      <c r="B15" s="231"/>
    </row>
    <row r="16" spans="1:4" ht="29.25" customHeight="1" x14ac:dyDescent="0.2">
      <c r="A16" s="406" t="s">
        <v>123</v>
      </c>
      <c r="B16" s="407"/>
    </row>
    <row r="17" spans="1:2" ht="6.75" customHeight="1" x14ac:dyDescent="0.2"/>
    <row r="18" spans="1:2" ht="13.5" customHeight="1" x14ac:dyDescent="0.2">
      <c r="A18" s="232" t="s">
        <v>118</v>
      </c>
      <c r="B18" s="228">
        <v>52</v>
      </c>
    </row>
    <row r="19" spans="1:2" ht="14.25" customHeight="1" x14ac:dyDescent="0.2">
      <c r="A19" s="227"/>
      <c r="B19" s="224" t="s">
        <v>179</v>
      </c>
    </row>
    <row r="20" spans="1:2" ht="13.5" customHeight="1" x14ac:dyDescent="0.2">
      <c r="A20" s="232" t="s">
        <v>119</v>
      </c>
      <c r="B20" s="229">
        <v>11506866.310000001</v>
      </c>
    </row>
    <row r="21" spans="1:2" ht="13.5" customHeight="1" x14ac:dyDescent="0.2">
      <c r="A21" s="227"/>
      <c r="B21" s="225" t="s">
        <v>180</v>
      </c>
    </row>
    <row r="22" spans="1:2" ht="25.5" x14ac:dyDescent="0.2">
      <c r="A22" s="233" t="s">
        <v>121</v>
      </c>
      <c r="B22" s="228">
        <v>0</v>
      </c>
    </row>
    <row r="23" spans="1:2" ht="12.75" customHeight="1" x14ac:dyDescent="0.2">
      <c r="A23" s="341" t="s">
        <v>207</v>
      </c>
      <c r="B23" s="226" t="s">
        <v>179</v>
      </c>
    </row>
    <row r="24" spans="1:2" ht="40.5" customHeight="1" x14ac:dyDescent="0.2">
      <c r="A24" s="232" t="s">
        <v>120</v>
      </c>
      <c r="B24" s="229">
        <v>0</v>
      </c>
    </row>
    <row r="25" spans="1:2" ht="14.25" customHeight="1" x14ac:dyDescent="0.2">
      <c r="A25" s="341" t="s">
        <v>207</v>
      </c>
      <c r="B25" s="223" t="s">
        <v>180</v>
      </c>
    </row>
    <row r="26" spans="1:2" x14ac:dyDescent="0.2">
      <c r="B26" s="222"/>
    </row>
  </sheetData>
  <mergeCells count="9">
    <mergeCell ref="A1:B1"/>
    <mergeCell ref="A12:B12"/>
    <mergeCell ref="A14:B14"/>
    <mergeCell ref="A16:B16"/>
    <mergeCell ref="A4:B4"/>
    <mergeCell ref="A10:B10"/>
    <mergeCell ref="A5:B5"/>
    <mergeCell ref="A9:B9"/>
    <mergeCell ref="A8:B8"/>
  </mergeCells>
  <phoneticPr fontId="2" type="noConversion"/>
  <printOptions headings="1"/>
  <pageMargins left="0.75" right="0" top="0.72" bottom="0.21" header="0.22" footer="0.17"/>
  <pageSetup scale="91"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2124075</xdr:colOff>
                <xdr:row>6</xdr:row>
                <xdr:rowOff>114300</xdr:rowOff>
              </from>
              <to>
                <xdr:col>0</xdr:col>
                <xdr:colOff>3371850</xdr:colOff>
                <xdr:row>6</xdr:row>
                <xdr:rowOff>1047750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196B1D56-EA82-469A-9BB2-87F49CC1999A}">
  <ds:schemaRefs>
    <ds:schemaRef ds:uri="http://schemas.microsoft.com/office/2006/documentManagement/types"/>
    <ds:schemaRef ds:uri="http://purl.org/dc/elements/1.1/"/>
    <ds:schemaRef ds:uri="32161f05-83f6-4fea-b805-ba1f5854d304"/>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bea92097-1ed7-4821-b721-f1cc4a6e9d01"/>
    <ds:schemaRef ds:uri="http://www.w3.org/XML/1998/namespace"/>
    <ds:schemaRef ds:uri="d21dc803-237d-4c68-8692-8d731fd29118"/>
    <ds:schemaRef ds:uri="6ce3111e-7420-4802-b50a-75d4e9a0b980"/>
    <ds:schemaRef ds:uri="http://schemas.microsoft.com/sharepoint/v3"/>
    <ds:schemaRef ds:uri="4d435f69-8686-490b-bd6d-b153bf22ab50"/>
  </ds:schemaRefs>
</ds:datastoreItem>
</file>

<file path=customXml/itemProps3.xml><?xml version="1.0" encoding="utf-8"?>
<ds:datastoreItem xmlns:ds="http://schemas.openxmlformats.org/officeDocument/2006/customXml" ds:itemID="{6E5C3C5D-577F-4EC7-98D9-7B62CCCE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ASA21Form (v2).xlsx</dc:title>
  <dc:creator>KOLAZ CHRISTINE</dc:creator>
  <cp:keywords/>
  <cp:lastModifiedBy>Vicki Tarver-Andersen</cp:lastModifiedBy>
  <cp:lastPrinted>2021-11-19T22:41:50Z</cp:lastPrinted>
  <dcterms:created xsi:type="dcterms:W3CDTF">2001-07-03T18:32:58Z</dcterms:created>
  <dcterms:modified xsi:type="dcterms:W3CDTF">2022-02-28T14:21:12Z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